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0" windowWidth="11505" windowHeight="7365" tabRatio="825" firstSheet="4" activeTab="4"/>
  </bookViews>
  <sheets>
    <sheet name="YTÜ FZİKİ ALANLAR GÜNCELNENECEK" sheetId="1" r:id="rId1"/>
    <sheet name="YTÜ FİZİKİ ALAN CETVELİ 2013" sheetId="2" r:id="rId2"/>
    <sheet name="YTÜ FİZİKİ ALAN CETVELİ 2012" sheetId="3" r:id="rId3"/>
    <sheet name="İKİS YATIRIM TEKLİF TABLOSU KUR" sheetId="4" r:id="rId4"/>
    <sheet name="2015 YATIRIM İLAVE İHTİYAÇ " sheetId="5" r:id="rId5"/>
    <sheet name="2015 YATIRIM İLAVE İHTİYAÇ" sheetId="6" r:id="rId6"/>
    <sheet name="2015-2017 PROJE BAZ.YAT.TEKLİFİ" sheetId="7" r:id="rId7"/>
    <sheet name="2015-2017 YATIRIM TEKLİFİ EKO." sheetId="8" r:id="rId8"/>
    <sheet name="TABLO-1 EĞİTİM ÖZET TAB.KURU" sheetId="9" r:id="rId9"/>
    <sheet name="TABLO-1 SPOR ÖZET TAB.KURUM TEK" sheetId="10" r:id="rId10"/>
    <sheet name="TABLO-2 YAT.PRJ.LİS.KURUM TEKLİ" sheetId="11" r:id="rId11"/>
    <sheet name="TABLO-6 İDAME YEN.TAVAN TEKLİFİ" sheetId="12" r:id="rId12"/>
    <sheet name="TABLO-6 İDAME YEN.KURUM TEKLİFİ" sheetId="13" r:id="rId13"/>
    <sheet name="YATIRIM TEKLİF TABLOSU KURM TEK" sheetId="14" r:id="rId14"/>
    <sheet name="YATIRIM TEKLİF TABLOSU KURM ÖRN" sheetId="15" r:id="rId15"/>
    <sheet name="TABLO-4 YAT.PRJ.STR.PLN.-PER.PR" sheetId="16" r:id="rId16"/>
    <sheet name="TABLO-4 YAT.PRJ.STR.PLN.-PER.ÖR" sheetId="17" r:id="rId17"/>
  </sheets>
  <definedNames>
    <definedName name="_xlnm.Print_Titles" localSheetId="5">'2015 YATIRIM İLAVE İHTİYAÇ'!$1:$6</definedName>
    <definedName name="_xlnm.Print_Titles" localSheetId="6">'2015-2017 PROJE BAZ.YAT.TEKLİFİ'!$1:$6</definedName>
    <definedName name="_xlnm.Print_Titles" localSheetId="7">'2015-2017 YATIRIM TEKLİFİ EKO.'!$1:$2</definedName>
  </definedNames>
  <calcPr fullCalcOnLoad="1"/>
</workbook>
</file>

<file path=xl/sharedStrings.xml><?xml version="1.0" encoding="utf-8"?>
<sst xmlns="http://schemas.openxmlformats.org/spreadsheetml/2006/main" count="3201" uniqueCount="774">
  <si>
    <t>06.6</t>
  </si>
  <si>
    <t>MENKUL MALLARIN BÜYÜK ONARIM GİDERLERİ</t>
  </si>
  <si>
    <t>06.3</t>
  </si>
  <si>
    <t>GAYRİ MADDİ HAK ALIMLARI</t>
  </si>
  <si>
    <t>Diğer (SKS ) DESTEK ÜNİV.YAT</t>
  </si>
  <si>
    <t>Diğer Mefruşatı Alımları</t>
  </si>
  <si>
    <t>İşyeri Mak.Teç. Alm.</t>
  </si>
  <si>
    <t>06.5</t>
  </si>
  <si>
    <t>GAYRİMENKUL SERMAYE ÜRETİM GİDERLERİ</t>
  </si>
  <si>
    <t>06.7</t>
  </si>
  <si>
    <t>III. BEŞERİ GELİŞME VE SOSYAL DAYANIŞMANIN GÜÇLENDİRİLMESİ</t>
  </si>
  <si>
    <t>"ÖZKAYNAK " bölümüne yatırım için kuruluşun dış proje kredisi dışındaki iç kaynaklardan karşıladığı dış harcama yazılacaktır.</t>
  </si>
  <si>
    <t>( 1 )</t>
  </si>
  <si>
    <t>I. GENEL BİLGİLER</t>
  </si>
  <si>
    <t>Proje Adı</t>
  </si>
  <si>
    <t>Yatırım Kategorisi</t>
  </si>
  <si>
    <t>Proje Uygulayıcısı Kuruluş Türü</t>
  </si>
  <si>
    <t>Proje Uygulayıcısı Kuruluş</t>
  </si>
  <si>
    <t>Projenin Durumu</t>
  </si>
  <si>
    <t>Proje No</t>
  </si>
  <si>
    <t>Proje Yeri</t>
  </si>
  <si>
    <t>Proje Türü</t>
  </si>
  <si>
    <t>Seçenekler</t>
  </si>
  <si>
    <t>Kamu Yatırım Programında Yer Alan Proje</t>
  </si>
  <si>
    <t>Özel Amaçlı Merkezi Programlardan (Köydes)</t>
  </si>
  <si>
    <t>Tamamı Yereldeki İdari Birimlerin Kaynaklarından</t>
  </si>
  <si>
    <t>Teşvik Belgeli Özel Sektör Yatırımı</t>
  </si>
  <si>
    <t>Uluslararası Kuruluşlardan (Dünya Bankası)</t>
  </si>
  <si>
    <t>Vatandaş - Devlet İşbirliği Kapsamında Yapılan</t>
  </si>
  <si>
    <t>Devam Eden Proje</t>
  </si>
  <si>
    <t>Yeni Proje</t>
  </si>
  <si>
    <t>(Birden Fazla Seçebilirsiniz)</t>
  </si>
  <si>
    <t>Beşiktaş</t>
  </si>
  <si>
    <t>Esenler</t>
  </si>
  <si>
    <t>Kadıköy</t>
  </si>
  <si>
    <t>Şişli</t>
  </si>
  <si>
    <t>Altyapı, Çevre Düzenlemesi</t>
  </si>
  <si>
    <t>Araştırma Geliştirme</t>
  </si>
  <si>
    <t xml:space="preserve">Bakım, Onarım, Tadilat </t>
  </si>
  <si>
    <t>Diğer</t>
  </si>
  <si>
    <t>GAYRİMENKUL BÜYÜK ONARIM GİDERLERİ</t>
  </si>
  <si>
    <t>Diğerleri</t>
  </si>
  <si>
    <t>Hizmet Binası (034 D.Paşa Kamp.Eğit.Binası)</t>
  </si>
  <si>
    <t>06.4</t>
  </si>
  <si>
    <t>GAYRİMENKUL ALIMLARI VE KAMULAŞTIRMA</t>
  </si>
  <si>
    <t>08.1.0.00</t>
  </si>
  <si>
    <t>Hizmet Tesisleri (031 Spor Tesisleri)</t>
  </si>
  <si>
    <t>06.9</t>
  </si>
  <si>
    <t>DİĞER SERMAYE GİDERLERİ</t>
  </si>
  <si>
    <t>ÖZEL ÖDENEK (DÖSE)</t>
  </si>
  <si>
    <t>Kimyevi Madde ile Kauçuk ve Plastik Ürün Alımları</t>
  </si>
  <si>
    <t>2008H035090</t>
  </si>
  <si>
    <t>İDARİ BİNALAR</t>
  </si>
  <si>
    <t>EĞİTİM ALANLARI</t>
  </si>
  <si>
    <t>SOSYAL ALANLAR</t>
  </si>
  <si>
    <t>Derslik ve Merkezi Birimler</t>
  </si>
  <si>
    <t>İşyeri Makine ve Teçhizat Alımları</t>
  </si>
  <si>
    <t>Derslik</t>
  </si>
  <si>
    <t>SPOR ALANLARI</t>
  </si>
  <si>
    <t>Açık Spor Tesisleri</t>
  </si>
  <si>
    <t>Kapalı Spor Tesisleri</t>
  </si>
  <si>
    <t>Kantin / Kafeterya</t>
  </si>
  <si>
    <t>Lojman / Misafirhane</t>
  </si>
  <si>
    <t>REKTÖRLÜK, FAKÜLTELER, YÜKSEKOKULLAR, ENSTİTÜLER</t>
  </si>
  <si>
    <t>Kütüphane</t>
  </si>
  <si>
    <t>Fakülteler</t>
  </si>
  <si>
    <t>Yüksekokullar</t>
  </si>
  <si>
    <t>Enstitüler</t>
  </si>
  <si>
    <t>FİZİKİ ALAN CETVELİ</t>
  </si>
  <si>
    <t>KURUM: YILDIZ TEKNİK ÜNİVERSİTESİ</t>
  </si>
  <si>
    <t xml:space="preserve">Rektörlük ve İdari Birimler içerisinde; Merkez kütüphane binaları, yemekhaneler, kantinler ve kafeteryalar, lojman ve misafirhaneler, yurtlar, kıreşler, sinema salonları, toplantı ve konferans salonları, eğitim ve dinlenme tesisleri, kulup ve dernek binaları Rektörlük ve İdari Birimler "Sosyal Alanlar" bölümünde gösterilecektir. </t>
  </si>
  <si>
    <t>Sinema Salonu</t>
  </si>
  <si>
    <t>Toplantı ve Konferans Salonu</t>
  </si>
  <si>
    <t>Merkezi Bütçe (TL.)</t>
  </si>
  <si>
    <t>İç Kredi (TL.)</t>
  </si>
  <si>
    <t>Dış Kredi (TL.)</t>
  </si>
  <si>
    <t>Öz Kaynak (TL.)</t>
  </si>
  <si>
    <t>Yönetimle ilgili tüm yapılar öğretim elamanı büroları, medikososyal, maatba, bilgi işlem, arşiv, ambarlar, döner sermaye tesisleri, teknik bakım ve tesisler (atölyeler) ve kapalı garajlar bu bölümde belirtilecektir.</t>
  </si>
  <si>
    <t>( * )</t>
  </si>
  <si>
    <t>Rektörlük ve İdari Birimler içerisinde; Rektörlük ve İdari birimlerin bulunduğu binalar, medikososyal, merkez maatba, merkez arşiv binası, merkez ambarlar, atölyeler, kapalı garajlar Rektörlük ve İdari Birimler "İdari Binalar" bölümünde gösterilecek kapalı alan büyüklükleri dip not olarak belirtilecektir.</t>
  </si>
  <si>
    <r>
      <t>ÜNİV. KAMPÜS KAPALI ALANI (M</t>
    </r>
    <r>
      <rPr>
        <b/>
        <vertAlign val="superscript"/>
        <sz val="10"/>
        <rFont val="Arial"/>
        <family val="2"/>
      </rPr>
      <t>2</t>
    </r>
    <r>
      <rPr>
        <b/>
        <sz val="10"/>
        <rFont val="Arial"/>
        <family val="2"/>
      </rPr>
      <t>)</t>
    </r>
  </si>
  <si>
    <t>Hibe (TL.)</t>
  </si>
  <si>
    <t>BÜTÇE TAHMİNİ</t>
  </si>
  <si>
    <t>2012</t>
  </si>
  <si>
    <t>06.2.1.90</t>
  </si>
  <si>
    <t>Diğer Giderler</t>
  </si>
  <si>
    <t>- Dairesel Kstl.Pls.Borular İçinde Değişik Yoğ.Küresel Kapsül-Su Karışım Akışının İnce.</t>
  </si>
  <si>
    <t>- Demir ve Saç Yüz.Krnms. İçin Pasın (Fe203) Atmosferden Etkiln.Magnetite Dönüşt.</t>
  </si>
  <si>
    <t>(107.000)</t>
  </si>
  <si>
    <t>(140.000)</t>
  </si>
  <si>
    <t>(333.000)</t>
  </si>
  <si>
    <r>
      <t xml:space="preserve">KAMPÜS ALTYAPISI </t>
    </r>
    <r>
      <rPr>
        <b/>
        <sz val="10"/>
        <color indexed="10"/>
        <rFont val="Arial Tur"/>
        <family val="0"/>
      </rPr>
      <t>(D.Paşa Kampüsü Altyapısı)</t>
    </r>
  </si>
  <si>
    <t>REKTÖRLÜK BİLİMSEL ARAŞTIRMA PROJELERİ</t>
  </si>
  <si>
    <t>(Makine ve Teçhizat Alımı)</t>
  </si>
  <si>
    <t>MUHTELİF İŞLER</t>
  </si>
  <si>
    <t>(Bilgi Teknolojileri)</t>
  </si>
  <si>
    <t>(Yayın Alımı)</t>
  </si>
  <si>
    <t>Toplam Proje Tutarı (TL.)</t>
  </si>
  <si>
    <t>Önceki Yıllar Toplam Harcama Tutarı (TL.)</t>
  </si>
  <si>
    <t>A) ETÜD-PROJE İŞLERİ TOPLAMI</t>
  </si>
  <si>
    <t>B) DEVAM EDEN PROJELER TOPLAMI</t>
  </si>
  <si>
    <t>C) YENİ PROJELER TOPLAMI</t>
  </si>
  <si>
    <t>İstanbul</t>
  </si>
  <si>
    <t>Çeşitli Ünitelerin Etüd Projesi</t>
  </si>
  <si>
    <t>1997H031070</t>
  </si>
  <si>
    <t>1998H031590</t>
  </si>
  <si>
    <t>2000H031620</t>
  </si>
  <si>
    <t>1997H050240</t>
  </si>
  <si>
    <t>YILDIZ TEKNİK ÜNİVERSİTESİ</t>
  </si>
  <si>
    <t>GENEL TOPLAM</t>
  </si>
  <si>
    <t>Açık ve Kapalı Spor Tesisleri</t>
  </si>
  <si>
    <t>Yayın Alımı</t>
  </si>
  <si>
    <t>1997-2013</t>
  </si>
  <si>
    <r>
      <t xml:space="preserve">Büyük Onarım </t>
    </r>
    <r>
      <rPr>
        <b/>
        <sz val="10"/>
        <color indexed="10"/>
        <rFont val="Arial Tur"/>
        <family val="0"/>
      </rPr>
      <t>( 1 )</t>
    </r>
  </si>
  <si>
    <r>
      <t>Üniversitemizin 1998-2007 Yılları Yatırım Programında</t>
    </r>
    <r>
      <rPr>
        <sz val="10"/>
        <rFont val="Arial Tur"/>
        <family val="0"/>
      </rPr>
      <t xml:space="preserve"> yer alan </t>
    </r>
    <r>
      <rPr>
        <b/>
        <sz val="10"/>
        <rFont val="Arial Tur"/>
        <family val="0"/>
      </rPr>
      <t>1998H031590</t>
    </r>
    <r>
      <rPr>
        <sz val="10"/>
        <rFont val="Arial Tur"/>
        <family val="0"/>
      </rPr>
      <t xml:space="preserve"> numaralı </t>
    </r>
    <r>
      <rPr>
        <b/>
        <sz val="10"/>
        <rFont val="Arial Tur"/>
        <family val="0"/>
      </rPr>
      <t>"Merk. Kamp. Hünkar Dai. ve Tar. Bin. Köşk. Rest."</t>
    </r>
    <r>
      <rPr>
        <sz val="10"/>
        <rFont val="Arial Tur"/>
        <family val="0"/>
      </rPr>
      <t xml:space="preserve"> projesi; </t>
    </r>
    <r>
      <rPr>
        <b/>
        <sz val="10"/>
        <rFont val="Arial Tur"/>
        <family val="0"/>
      </rPr>
      <t>2008 Yılı Yatırım Programında 2008H035090</t>
    </r>
    <r>
      <rPr>
        <sz val="10"/>
        <rFont val="Arial Tur"/>
        <family val="0"/>
      </rPr>
      <t xml:space="preserve"> numaralı </t>
    </r>
    <r>
      <rPr>
        <b/>
        <sz val="10"/>
        <rFont val="Arial Tur"/>
        <family val="0"/>
      </rPr>
      <t>"Büyük Onarım"</t>
    </r>
    <r>
      <rPr>
        <sz val="10"/>
        <rFont val="Arial Tur"/>
        <family val="0"/>
      </rPr>
      <t xml:space="preserve"> projesine dahil edilmiş ve bu proje </t>
    </r>
    <r>
      <rPr>
        <b/>
        <sz val="10"/>
        <rFont val="Arial Tur"/>
        <family val="0"/>
      </rPr>
      <t>2011 Yılı Yatırım Tekliflerinde</t>
    </r>
    <r>
      <rPr>
        <sz val="10"/>
        <rFont val="Arial Tur"/>
        <family val="0"/>
      </rPr>
      <t xml:space="preserve"> çok yıllı olarak devam eden projeler grubunda gösterilmiştir.</t>
    </r>
  </si>
  <si>
    <t>Laboratuar</t>
  </si>
  <si>
    <t>Külüp-Dernekler</t>
  </si>
  <si>
    <t>Eğitim ve Dinlenme Tesisleri</t>
  </si>
  <si>
    <t>Kıreşler</t>
  </si>
  <si>
    <t>Donanım, Yazılım</t>
  </si>
  <si>
    <t>Etüd Proje</t>
  </si>
  <si>
    <t>Hizmet Alımı</t>
  </si>
  <si>
    <t>İnşaat, Yapım</t>
  </si>
  <si>
    <t>Makine ve Teçhizat, Donatım</t>
  </si>
  <si>
    <t>Mal Alımı</t>
  </si>
  <si>
    <t>Proje Fikrinin Geliştirimesinde Uygulanan Yöntem</t>
  </si>
  <si>
    <t>İhtiyaç Analizi</t>
  </si>
  <si>
    <t>Soru Analizi</t>
  </si>
  <si>
    <t>Olanak/Fırsat Etüdü</t>
  </si>
  <si>
    <t>Fizibilitesi Varsa İşaretleyiniz</t>
  </si>
  <si>
    <t>II. UYGULAMA BİLGİLERİ</t>
  </si>
  <si>
    <t>No</t>
  </si>
  <si>
    <t>İstenilen Bilgi</t>
  </si>
  <si>
    <t>Doldurulacak Alan</t>
  </si>
  <si>
    <t>Proje Özeti</t>
  </si>
  <si>
    <t>Projenin Önem Düzeyi</t>
  </si>
  <si>
    <t>1. Derece (Acil)</t>
  </si>
  <si>
    <t>2. Derece (Zorunlu)</t>
  </si>
  <si>
    <t>3. Derece (Faydalı)</t>
  </si>
  <si>
    <t>Projenin Tamamlanma Düzeyi</t>
  </si>
  <si>
    <t>1. Başlanmayan</t>
  </si>
  <si>
    <t>2. İhale Aşamasında</t>
  </si>
  <si>
    <t>3. Devam Eden (%1-25)</t>
  </si>
  <si>
    <t>4. Devam Eden (%26-50)</t>
  </si>
  <si>
    <t>5. Devam Eden (%51-75)</t>
  </si>
  <si>
    <t>6. Devam Eden (%76-99)</t>
  </si>
  <si>
    <t>7. Biten</t>
  </si>
  <si>
    <t>Projenin Süresi (Ay)</t>
  </si>
  <si>
    <t>Projenin Başlama Tarihi</t>
  </si>
  <si>
    <t>Projenin Bitiş Tarihi</t>
  </si>
  <si>
    <t>III. MALİ BİLGİLERİ</t>
  </si>
  <si>
    <t>PROJE SAYISI</t>
  </si>
  <si>
    <t>ETÜD-PROJE İŞLERİ</t>
  </si>
  <si>
    <t>DEVAM EDEN PROJELER</t>
  </si>
  <si>
    <t>YENİ PROJELER</t>
  </si>
  <si>
    <t>SEKTÖRÜ / ALT SEKTÖR</t>
  </si>
  <si>
    <t>EĞİTİM - BEDEN EĞİTİMİ VE SPOR</t>
  </si>
  <si>
    <t>SEKTÖRÜ         : DİĞER KAMU HİZMETLERİ - TEKNOLOJİK ARAŞTIRMA</t>
  </si>
  <si>
    <t>DİĞER KAMU HİZMETLERİ - TEKNOLOJİK ARAŞTIRMA</t>
  </si>
  <si>
    <t>Tüm Kampüslerimizdeki Muhtelif Binaların Bakım ve Onarım İşleri</t>
  </si>
  <si>
    <t>Eğitim</t>
  </si>
  <si>
    <t>Sektörü</t>
  </si>
  <si>
    <t>Madencilik</t>
  </si>
  <si>
    <t>Sağlık</t>
  </si>
  <si>
    <t>Tarım</t>
  </si>
  <si>
    <t>Haberleşme</t>
  </si>
  <si>
    <t>Üniversiteler</t>
  </si>
  <si>
    <t>Turizm</t>
  </si>
  <si>
    <t>Ulaştırma</t>
  </si>
  <si>
    <t>2008</t>
  </si>
  <si>
    <t>2011</t>
  </si>
  <si>
    <t>YER                 (İL ve İLÇE)</t>
  </si>
  <si>
    <t>İŞİN BAŞLAMA / BİTİŞ TARİHİ</t>
  </si>
  <si>
    <t>ÖZGELİR</t>
  </si>
  <si>
    <t>(Makine ve Teçhizat Alımı) - (Bilgi Teknolojileri) - (Yayın Alımı)</t>
  </si>
  <si>
    <t>Mak. Teçh. + Bkm. Onr. + Bil. Don. Yaz. Alty. + Küt. Yay. Alm. + Taşıt</t>
  </si>
  <si>
    <t>Öz Gelir</t>
  </si>
  <si>
    <t>SEKTÖRÜ         : EĞİTİM - YÜKSEKÖĞRETİM</t>
  </si>
  <si>
    <t>06.5.1 MÜŞAVİR FİRMA VE KİŞİLERE ÖDEMELER</t>
  </si>
  <si>
    <t>Tahmini Fiziki Gerçekleşme</t>
  </si>
  <si>
    <t>Tutarı</t>
  </si>
  <si>
    <t>Miktarı</t>
  </si>
  <si>
    <t>Birimi</t>
  </si>
  <si>
    <t>YAPIM İŞİ TEKLİFLERİNİN</t>
  </si>
  <si>
    <t>EĞİTİM - YÜKSEKÖĞRETİM SEKTÖRÜ</t>
  </si>
  <si>
    <t>2006</t>
  </si>
  <si>
    <t>2007</t>
  </si>
  <si>
    <t>EĞİTİM - YÜKSEKÖĞRETİM</t>
  </si>
  <si>
    <t>Çeşitli Ünitelerin Etüt Projesi</t>
  </si>
  <si>
    <t>06.5.1 MÜŞAVİR FİRMA VE KİŞİLERE ÖDEMELER TOPLAMI</t>
  </si>
  <si>
    <t>06.5.7.01 Hizmet Binası</t>
  </si>
  <si>
    <t>06.5.7.02 Hizmet Tesisleri</t>
  </si>
  <si>
    <t>06.5.7 MÜTEAHHİTLİK GİDERLERİ TOPLAMI</t>
  </si>
  <si>
    <t>06.5.7 MÜTEAHHİTLİK GİDERLERİ</t>
  </si>
  <si>
    <t>06.5.7.90 Diğerleri</t>
  </si>
  <si>
    <r>
      <t xml:space="preserve">YENİ PROJE </t>
    </r>
    <r>
      <rPr>
        <b/>
        <sz val="10"/>
        <rFont val="Arial Tur"/>
        <family val="0"/>
      </rPr>
      <t xml:space="preserve">MUHTELİF İŞLER </t>
    </r>
    <r>
      <rPr>
        <b/>
        <sz val="10"/>
        <color indexed="10"/>
        <rFont val="Arial Tur"/>
        <family val="0"/>
      </rPr>
      <t>(Yayın Alımı)</t>
    </r>
  </si>
  <si>
    <r>
      <t xml:space="preserve">2008H035090 BÜYÜK ONARIM </t>
    </r>
    <r>
      <rPr>
        <b/>
        <sz val="10"/>
        <color indexed="10"/>
        <rFont val="Arial Tur"/>
        <family val="0"/>
      </rPr>
      <t>( * )</t>
    </r>
  </si>
  <si>
    <r>
      <t xml:space="preserve">YENİ PROJE </t>
    </r>
    <r>
      <rPr>
        <b/>
        <sz val="10"/>
        <rFont val="Arial Tur"/>
        <family val="0"/>
      </rPr>
      <t>ÇEŞİTLİ ÜNİTELERİN ETÜD PROJESİ</t>
    </r>
  </si>
  <si>
    <r>
      <t xml:space="preserve">1997H031070 DERSLİK VE MERKEZİ BİRİMLER </t>
    </r>
    <r>
      <rPr>
        <b/>
        <sz val="10"/>
        <color indexed="10"/>
        <rFont val="Arial Tur"/>
        <family val="0"/>
      </rPr>
      <t>(D.Paşa Kamp.Eğitim ve Hizm.Bin.(107482m</t>
    </r>
    <r>
      <rPr>
        <b/>
        <vertAlign val="superscript"/>
        <sz val="10"/>
        <color indexed="10"/>
        <rFont val="Arial Tur"/>
        <family val="0"/>
      </rPr>
      <t>2</t>
    </r>
    <r>
      <rPr>
        <b/>
        <sz val="10"/>
        <color indexed="10"/>
        <rFont val="Arial Tur"/>
        <family val="0"/>
      </rPr>
      <t>))</t>
    </r>
  </si>
  <si>
    <r>
      <t xml:space="preserve">2000H031620 KAMPÜS ALTYAPISI </t>
    </r>
    <r>
      <rPr>
        <b/>
        <sz val="10"/>
        <color indexed="10"/>
        <rFont val="Arial Tur"/>
        <family val="0"/>
      </rPr>
      <t>(D.Paşa Kampüsü Altyapısı)</t>
    </r>
  </si>
  <si>
    <t>1997H050240 AÇIK VE KAPALI SPOR TESİSLERİ</t>
  </si>
  <si>
    <r>
      <t xml:space="preserve">YENİ PROJELER </t>
    </r>
    <r>
      <rPr>
        <b/>
        <sz val="10"/>
        <rFont val="Arial Tur"/>
        <family val="0"/>
      </rPr>
      <t>(TEKNOLOJİK ARŞ.PRJ.) Y.T.Ü. Çevre Teknolojileri Araştırma Merkezi - Öğretim Üyesi Yetiştirme Programı - Disiplinlerarası Bilim ve Teknoloji Geliştirme Merkezi</t>
    </r>
  </si>
  <si>
    <r>
      <t xml:space="preserve">YENİ PROJE </t>
    </r>
    <r>
      <rPr>
        <b/>
        <sz val="10"/>
        <rFont val="Arial Tur"/>
        <family val="0"/>
      </rPr>
      <t>(Rektörlük Bilimsel Araştırma Projeleri)</t>
    </r>
  </si>
  <si>
    <r>
      <t>İdame Yatırım:</t>
    </r>
    <r>
      <rPr>
        <sz val="10"/>
        <rFont val="Arial Tur"/>
        <family val="0"/>
      </rPr>
      <t xml:space="preserve"> </t>
    </r>
    <r>
      <rPr>
        <b/>
        <sz val="10"/>
        <rFont val="Arial Tur"/>
        <family val="0"/>
      </rPr>
      <t xml:space="preserve">Zaman içinde aşınan, eskiyen, yıpranan veya hasar gören tesislerin korunması için üretim/hizmet kapasitesi ve özellikleri değiştirilmeksizin yapılan yatırımlar. </t>
    </r>
    <r>
      <rPr>
        <b/>
        <sz val="10"/>
        <color indexed="10"/>
        <rFont val="Arial Tur"/>
        <family val="0"/>
      </rPr>
      <t>(Büyük onarım projesinden yapılması planlananlar)</t>
    </r>
  </si>
  <si>
    <r>
      <t xml:space="preserve">Bilimsel Araştırma Projeleri Yönetmeliğinin 11. maddesi gereği özel ödenek kaydedilen ödeneklerden </t>
    </r>
    <r>
      <rPr>
        <b/>
        <sz val="10"/>
        <rFont val="Arial Tur"/>
        <family val="0"/>
      </rPr>
      <t>(DÖSE)</t>
    </r>
    <r>
      <rPr>
        <sz val="10"/>
        <rFont val="Arial Tur"/>
        <family val="0"/>
      </rPr>
      <t xml:space="preserve"> karşılanacaktır.</t>
    </r>
  </si>
  <si>
    <t>Hazine Yardımı</t>
  </si>
  <si>
    <t>: EĞİTİM - YÜKSEKÖĞRETİM</t>
  </si>
  <si>
    <t>BÜTÇE YILI</t>
  </si>
  <si>
    <t>GELİR TÜRÜ</t>
  </si>
  <si>
    <t>BİRİM</t>
  </si>
  <si>
    <t>FONKS.</t>
  </si>
  <si>
    <t>İdari ve Mali İşler Dairesi</t>
  </si>
  <si>
    <t>Sağlık Kültür ve Spor Dairesi</t>
  </si>
  <si>
    <t>Yapı İşleri ve Teknik Dairesi</t>
  </si>
  <si>
    <t>Toplam</t>
  </si>
  <si>
    <t>06 SERMAYE GİDERLERİNİN DAĞILIMI</t>
  </si>
  <si>
    <t>PROJE ÖDENEĞİNİN TOPLAMI</t>
  </si>
  <si>
    <t>Kütüphane ve Dokümantasyon Dai.</t>
  </si>
  <si>
    <t>Rektörlük Özel Kalem (Bil.Arş.Prj.Ko)</t>
  </si>
  <si>
    <t>06 SERMAYE GİDERLERİ GENEL TOPLAMI</t>
  </si>
  <si>
    <t>Rektörlük Özel Kalem (Bilimsel Arştırma Projeleri Koordinatörlüğü)</t>
  </si>
  <si>
    <t>06 SERMAYE HAZİNE YARDIMI TOPLAMI</t>
  </si>
  <si>
    <t>06 SERMAYE ÖZ GELİR TOPLAMI</t>
  </si>
  <si>
    <r>
      <t>NOT:</t>
    </r>
    <r>
      <rPr>
        <b/>
        <sz val="10"/>
        <color indexed="12"/>
        <rFont val="Arial Tur"/>
        <family val="0"/>
      </rPr>
      <t xml:space="preserve"> Bu tablo her yatırım proje numarası olan projeler için ayrı ayrı doldurulacaktır.</t>
    </r>
  </si>
  <si>
    <t>İleri Araştırma.Mak-Teç</t>
  </si>
  <si>
    <t>06.7.7 MÜTEAHHİTLİK GİDERLERİ</t>
  </si>
  <si>
    <t>06.7.7.90 Diğerleri</t>
  </si>
  <si>
    <t>06.7.7 MÜTEAHHİTLİK GİDERLERİ TOPLAMI</t>
  </si>
  <si>
    <t>2008H035090 Numaralı "Büyük Onarım" Projesi Kapsamında Yapılacak.</t>
  </si>
  <si>
    <t xml:space="preserve">PROJE NO  </t>
  </si>
  <si>
    <t>PROJENİN İDARE STRATEJİK PLANI VE PERFORMANS PROGRAMINDA İLİŞKİLİ OLDUĞU</t>
  </si>
  <si>
    <t>(2) Bir yatırım projesi birden fazla stratejik amaç ve hedefle ilişkili olabilir. Bu durumda ilgili tüm amaç ve hedefler belirtilecektir.</t>
  </si>
  <si>
    <r>
      <t xml:space="preserve">AMAÇ </t>
    </r>
    <r>
      <rPr>
        <b/>
        <vertAlign val="superscript"/>
        <sz val="10"/>
        <rFont val="Arial"/>
        <family val="2"/>
      </rPr>
      <t>1,2</t>
    </r>
  </si>
  <si>
    <r>
      <t xml:space="preserve">HEDEF </t>
    </r>
    <r>
      <rPr>
        <b/>
        <vertAlign val="superscript"/>
        <sz val="10"/>
        <rFont val="Arial"/>
        <family val="2"/>
      </rPr>
      <t>1,2</t>
    </r>
  </si>
  <si>
    <r>
      <t xml:space="preserve">PERFORMANS HEDEFİ </t>
    </r>
    <r>
      <rPr>
        <b/>
        <vertAlign val="superscript"/>
        <sz val="10"/>
        <rFont val="Arial"/>
        <family val="2"/>
      </rPr>
      <t>1,2</t>
    </r>
  </si>
  <si>
    <t>KURULUŞ</t>
  </si>
  <si>
    <t>: YILDIZ TEKNİK ÜNİVERSİTESİ</t>
  </si>
  <si>
    <t>Kimyevi Madde İle Kauçuk ve Plastik Ürün  Alımları</t>
  </si>
  <si>
    <t>(225.000)</t>
  </si>
  <si>
    <t>Diğer Makine Teçhizat alımları</t>
  </si>
  <si>
    <t>09.6.0.06</t>
  </si>
  <si>
    <t>Kült. Spor</t>
  </si>
  <si>
    <t>SEKTÖRÜ         : EĞİTİM - BEDEN EĞİTİMİ VE SPOR</t>
  </si>
  <si>
    <r>
      <t xml:space="preserve">Rektörlük Bilimsel Araştırma Projeleri </t>
    </r>
    <r>
      <rPr>
        <b/>
        <sz val="10"/>
        <color indexed="10"/>
        <rFont val="Arial Tur"/>
        <family val="0"/>
      </rPr>
      <t>( 1 )</t>
    </r>
  </si>
  <si>
    <t>Gelişme Ekseni</t>
  </si>
  <si>
    <t>Alt Gelişme Ekseni</t>
  </si>
  <si>
    <t>Politik Önceliği</t>
  </si>
  <si>
    <t>Tedbirler</t>
  </si>
  <si>
    <t>V. DİĞER BİLGİLERİ</t>
  </si>
  <si>
    <t>İlişkili Olduğu Bölgesel Plan</t>
  </si>
  <si>
    <t>Doğu Anadolu Projesi</t>
  </si>
  <si>
    <t>Doğu Karadeniz Bölgesel Gelişme Planı</t>
  </si>
  <si>
    <t>İlgisi Yoktur</t>
  </si>
  <si>
    <t>Yeşilırmak Havza Gelişim Projesi</t>
  </si>
  <si>
    <t>Zonguldak, Bartın Karabük Bölgesel Gelişim Projesi</t>
  </si>
  <si>
    <t>Diğer Kamu Hizmetleri</t>
  </si>
  <si>
    <t>Enerji</t>
  </si>
  <si>
    <t>İmalat</t>
  </si>
  <si>
    <t>Konut</t>
  </si>
  <si>
    <t>Kültür</t>
  </si>
  <si>
    <t>Diğer Kamu Hizmetleri Sektörü</t>
  </si>
  <si>
    <t>Belediye Hizmetleri</t>
  </si>
  <si>
    <t>Çevre</t>
  </si>
  <si>
    <t>Esnaf, Sanat ve K.Sanayi</t>
  </si>
  <si>
    <t>Genel İdare</t>
  </si>
  <si>
    <t>Güvenlik Hizmetleri</t>
  </si>
  <si>
    <t>Harita-Tapu-Kadastro</t>
  </si>
  <si>
    <t>İçme Suyu</t>
  </si>
  <si>
    <t>Kanalizasyon</t>
  </si>
  <si>
    <t>Kırsal Alan Planlaması</t>
  </si>
  <si>
    <t>Sosyal Hizmetler ve Yardımlar</t>
  </si>
  <si>
    <t>Ticaret Hizmetleri</t>
  </si>
  <si>
    <t>Yerleşme-Şehirleşme</t>
  </si>
  <si>
    <t>Hedef Kitlesi</t>
  </si>
  <si>
    <t>Yıllık Potansiyel Yaralanıcı Sayısı</t>
  </si>
  <si>
    <t>Ekonomik Ömrü (Yıl)</t>
  </si>
  <si>
    <t>Seçilen</t>
  </si>
  <si>
    <t>(0)</t>
  </si>
  <si>
    <r>
      <t xml:space="preserve">1998H031590 MERK. KAMP. HÜNKAR DAİ. VE TAR. BİN. KÖŞK. REST.     </t>
    </r>
    <r>
      <rPr>
        <b/>
        <sz val="10"/>
        <color indexed="10"/>
        <rFont val="Arial Tur"/>
        <family val="0"/>
      </rPr>
      <t>( * )</t>
    </r>
  </si>
  <si>
    <t>Bilgisayar Yazılımı Alımları (036/300 Program Alımı)</t>
  </si>
  <si>
    <t>06.3.3.01</t>
  </si>
  <si>
    <t>Lisans Alımları</t>
  </si>
  <si>
    <t>KÜTÜPHANE VE DÖKÜMANTASYON DAİRESİ BAŞKANLIĞI</t>
  </si>
  <si>
    <t>Yok.</t>
  </si>
  <si>
    <t>12 Ay</t>
  </si>
  <si>
    <r>
      <t>m</t>
    </r>
    <r>
      <rPr>
        <vertAlign val="superscript"/>
        <sz val="10"/>
        <rFont val="Arial Tur"/>
        <family val="0"/>
      </rPr>
      <t>2</t>
    </r>
  </si>
  <si>
    <t>Elektronik Ortamda Yayın Alımları ve Yapımları</t>
  </si>
  <si>
    <t>06.1.6.04</t>
  </si>
  <si>
    <t>Görüntülü Yayın Alımları</t>
  </si>
  <si>
    <t>06.1.6.90</t>
  </si>
  <si>
    <t>Diğer Yayın Alımları</t>
  </si>
  <si>
    <t>SAĞLIK KÜLTÜR VE SPOR DAİRESİ BAŞKANLIĞI</t>
  </si>
  <si>
    <t>09.6.0.03</t>
  </si>
  <si>
    <t>Beslenme</t>
  </si>
  <si>
    <t>06.1.1.05</t>
  </si>
  <si>
    <t>Sosyal Tesis Mefruşatı Alımları</t>
  </si>
  <si>
    <t>09.6.0.04</t>
  </si>
  <si>
    <t>Barınma</t>
  </si>
  <si>
    <t>06.1.1.03</t>
  </si>
  <si>
    <t>Okul Mefruşatı Alımları</t>
  </si>
  <si>
    <t>09.6.0.07</t>
  </si>
  <si>
    <t>06.1.1.90</t>
  </si>
  <si>
    <t>Büro Makinaları Alımları</t>
  </si>
  <si>
    <t>Labaratuar Cihazı Alımları</t>
  </si>
  <si>
    <t>Bilgisayar Alımları</t>
  </si>
  <si>
    <t>06.5.7.01</t>
  </si>
  <si>
    <t>06.7.7.90</t>
  </si>
  <si>
    <t>YAPI İŞLERİ VE TEKNİK DAİRESİ BAŞKANLIĞI</t>
  </si>
  <si>
    <t>38.10.02.11</t>
  </si>
  <si>
    <t>06.5.1.01</t>
  </si>
  <si>
    <t>06.5.7.07</t>
  </si>
  <si>
    <t>06.5.7.09</t>
  </si>
  <si>
    <t>06.5.7.90</t>
  </si>
  <si>
    <t>06.7.7.01</t>
  </si>
  <si>
    <t>Hizmet Binası  (035  Restorasyon)</t>
  </si>
  <si>
    <t>Diğerleri (Büyük Onarım)</t>
  </si>
  <si>
    <t>06.4.2.90</t>
  </si>
  <si>
    <t>Diğer Arsa Alım ve Kamulaştırma Giderleri</t>
  </si>
  <si>
    <t>06.5.7.02</t>
  </si>
  <si>
    <t>BİLİMSEL ARAŞTIRMA PROJELERİ  KOORDİNATÖRLÜĞÜ</t>
  </si>
  <si>
    <t>09.8.8.00</t>
  </si>
  <si>
    <t xml:space="preserve">Bilgisayar Alımları </t>
  </si>
  <si>
    <t>Laboratuar Cihazı Alımları</t>
  </si>
  <si>
    <t>Diğer Makine Teçhizat Alımları</t>
  </si>
  <si>
    <t>06.1.3.04</t>
  </si>
  <si>
    <t>Laboratuar Gereçleri Alımları</t>
  </si>
  <si>
    <t>06.2.1.01</t>
  </si>
  <si>
    <t>Proje Giderleri</t>
  </si>
  <si>
    <t>06.2.7.01</t>
  </si>
  <si>
    <t>Hizmet Binası</t>
  </si>
  <si>
    <r>
      <t xml:space="preserve">YATIRIM TEKLİFLERİ TABLOSU </t>
    </r>
    <r>
      <rPr>
        <b/>
        <sz val="14"/>
        <color indexed="10"/>
        <rFont val="Arial Tur"/>
        <family val="0"/>
      </rPr>
      <t>(KURUM TEKLİFİ)</t>
    </r>
  </si>
  <si>
    <t>38.10.02.04</t>
  </si>
  <si>
    <t>09.4.1.00</t>
  </si>
  <si>
    <t>06.1.1.01</t>
  </si>
  <si>
    <t>Büro Mefruşatı Alımları</t>
  </si>
  <si>
    <t>06.1.2.01</t>
  </si>
  <si>
    <t>Büro Makinaları Alımları (Asgari Değerin Üzerinde)</t>
  </si>
  <si>
    <t>06.1.2.04</t>
  </si>
  <si>
    <t>Laboratuar Cihazı Alımları (600 Mak.Teç.Alm.)</t>
  </si>
  <si>
    <t>06.1.2.05</t>
  </si>
  <si>
    <t>06.1.2.90</t>
  </si>
  <si>
    <t>06.1.3.02</t>
  </si>
  <si>
    <t>Atölye Gereçleri Alımları</t>
  </si>
  <si>
    <r>
      <t xml:space="preserve">İDARİ BİNALAR    </t>
    </r>
    <r>
      <rPr>
        <b/>
        <sz val="10"/>
        <color indexed="10"/>
        <rFont val="Arial"/>
        <family val="2"/>
      </rPr>
      <t>( * )</t>
    </r>
  </si>
  <si>
    <r>
      <t xml:space="preserve">Rektörlük ve İdari Birimler </t>
    </r>
    <r>
      <rPr>
        <b/>
        <sz val="10"/>
        <color indexed="10"/>
        <rFont val="Arial"/>
        <family val="2"/>
      </rPr>
      <t>( 1 )</t>
    </r>
  </si>
  <si>
    <t>TAVAN TEKLİFİ</t>
  </si>
  <si>
    <t>KURUM TEKLİFİ</t>
  </si>
  <si>
    <t>İLAVE ÖDENEK İHTİYACI</t>
  </si>
  <si>
    <t>06.1.3.90</t>
  </si>
  <si>
    <t>Diğer Avadanlık Alımları</t>
  </si>
  <si>
    <t>06.2.2.01</t>
  </si>
  <si>
    <t>Hammadde Alımları</t>
  </si>
  <si>
    <t>06.2.5.01</t>
  </si>
  <si>
    <t>Kereste ve Kereste Ürünleri  Alımları</t>
  </si>
  <si>
    <t>06.2.6.01</t>
  </si>
  <si>
    <t>Kağıt ve Kağıt Ürünleri  Alımları</t>
  </si>
  <si>
    <t>06.2.8.01</t>
  </si>
  <si>
    <t>Metal Ürün Alımları</t>
  </si>
  <si>
    <t>06.2.9.01</t>
  </si>
  <si>
    <t>Diğer Alımlar</t>
  </si>
  <si>
    <t>06.6.7.01</t>
  </si>
  <si>
    <t>06.1.2.02</t>
  </si>
  <si>
    <t>06.3.1.01</t>
  </si>
  <si>
    <t>Yıldız Teknik Üniversitesinin Akademik ve İdari Personelleri ile Öğrencileri.</t>
  </si>
  <si>
    <t>10 Yıl</t>
  </si>
  <si>
    <t>Var.</t>
  </si>
  <si>
    <t>40 Yıl</t>
  </si>
  <si>
    <t>2013</t>
  </si>
  <si>
    <t>5 Yıl</t>
  </si>
  <si>
    <t>Metal Alımı Ürünü Alımları</t>
  </si>
  <si>
    <t>Bilgisayar Yazılımı Alımları</t>
  </si>
  <si>
    <t>06.3.4.01</t>
  </si>
  <si>
    <t>Patent Alımları</t>
  </si>
  <si>
    <t>06.9.2.01</t>
  </si>
  <si>
    <t>Yurtiçi Geçici Görev Yollukları</t>
  </si>
  <si>
    <t>06.9.2.03</t>
  </si>
  <si>
    <t>Yurtdışı Geçici Görev Yollukları</t>
  </si>
  <si>
    <t>06.9.9.01</t>
  </si>
  <si>
    <t>Diğer Sermaye Giderleri</t>
  </si>
  <si>
    <t>09.8.8.01</t>
  </si>
  <si>
    <t>KREDİ</t>
  </si>
  <si>
    <t>SEKTÖR</t>
  </si>
  <si>
    <t>PROJE SAHİBİ KURULUŞ</t>
  </si>
  <si>
    <t>PROJENİN;</t>
  </si>
  <si>
    <t>ADI</t>
  </si>
  <si>
    <t>NUMARASI</t>
  </si>
  <si>
    <t>YERİ</t>
  </si>
  <si>
    <t>KARAKTERİSTİĞİ</t>
  </si>
  <si>
    <t>YATIRIM TEKLİFLERİYLE YAPILMASI PLANLANAN</t>
  </si>
  <si>
    <t>06.7 GAYRİMENKUL BÜYÜK ONARIM GİDERLERİ</t>
  </si>
  <si>
    <t>Rektörlük Bilimsel Araştırma Projeleri</t>
  </si>
  <si>
    <t xml:space="preserve"> </t>
  </si>
  <si>
    <t>2009</t>
  </si>
  <si>
    <t>2010</t>
  </si>
  <si>
    <t>BÜTÇE KANUNU</t>
  </si>
  <si>
    <t>İDARİ VE MALİ İŞLER DAİRESİ BAŞKANLIĞI</t>
  </si>
  <si>
    <t>06.1</t>
  </si>
  <si>
    <t>MAMUL MAL ALIMLARI</t>
  </si>
  <si>
    <t>06.2</t>
  </si>
  <si>
    <t>MENKUL SERMAYE ÜRETİM GİDERLERİ</t>
  </si>
  <si>
    <t>38.10.02.07</t>
  </si>
  <si>
    <t>08.2.0.00</t>
  </si>
  <si>
    <t>06.1.6.01</t>
  </si>
  <si>
    <t>Basılı Yayın Alımları</t>
  </si>
  <si>
    <t>06.1.6.03</t>
  </si>
  <si>
    <r>
      <t>AÇIKLAMA:</t>
    </r>
    <r>
      <rPr>
        <sz val="10"/>
        <rFont val="Arial Tur"/>
        <family val="0"/>
      </rPr>
      <t xml:space="preserve"> Herhangi bir bağımsız proje ile ilgilendirilmesine imkan olmayan idame ve yenileme yatırımları Tablo-6 formunda hazırlanacaktır. İdame ve yenileme yatırımı dönem içinde aşınan, eskiyen, yıpranan veya hasar gören tesislerin korunması için üretim ve hizmet kapasitesi veya özellikleri değiştirilmeden bir yıl içinde başlanıp bitirilen yatırım niteliğindedir. Bu itibarla kuruluşlar, idame ve yenileme yatırım teklifini hazırlarken yukarıda belirtilen hususlara uyacaklar, idame ve yenileme niteliği taşımayan harcama kalemlerini bu kapsama dahil etmeyeceklerdir.</t>
    </r>
  </si>
  <si>
    <t>A. EĞİTİM SİSTEMİNİN GELİŞTİRİLMESİ</t>
  </si>
  <si>
    <r>
      <t>YILDIZ TEKNİK ÜNİVERSİTESİ 2011 YILI YATIRIM PROGRAMI</t>
    </r>
    <r>
      <rPr>
        <b/>
        <sz val="12"/>
        <color indexed="10"/>
        <rFont val="Arial Tur"/>
        <family val="0"/>
      </rPr>
      <t xml:space="preserve"> (KURUM TEKLİFİ)</t>
    </r>
  </si>
  <si>
    <t>BÜYÜK ONARIM</t>
  </si>
  <si>
    <t>ÇEŞİTLİ ÜNİTELERİN ETÜD PROJESİ</t>
  </si>
  <si>
    <t>YILDIZ TEKNİK ÜNİVERSİTESİ KAMULAŞTIRMA</t>
  </si>
  <si>
    <t>AÇIK VE KAPALI SPOR TESİSLERİ</t>
  </si>
  <si>
    <t>BİLM. ARAŞ. PROJ.</t>
  </si>
  <si>
    <t>BİLİMSEL ARAŞTIRMA PROJELERİ</t>
  </si>
  <si>
    <t>2005K120730</t>
  </si>
  <si>
    <t>Biyomedikal Malzemeler ve Yapay Dokular</t>
  </si>
  <si>
    <t>2003K121070</t>
  </si>
  <si>
    <t>İleri Araştırma Projeleri</t>
  </si>
  <si>
    <t>2007K121360</t>
  </si>
  <si>
    <t>Bitkisel Orjinli Pestistler Araş. ve Uyg. Mer.</t>
  </si>
  <si>
    <t>NOT:</t>
  </si>
  <si>
    <t>Takım</t>
  </si>
  <si>
    <r>
      <t>M</t>
    </r>
    <r>
      <rPr>
        <vertAlign val="superscript"/>
        <sz val="10"/>
        <rFont val="Arial Tur"/>
        <family val="0"/>
      </rPr>
      <t>2</t>
    </r>
  </si>
  <si>
    <t>GENEL TOPLAM (2011 + 2012 + 2013)</t>
  </si>
  <si>
    <t>Yıldız Teknik Üniversitesi Kamulaştırma</t>
  </si>
  <si>
    <r>
      <t xml:space="preserve">Kampüs Altyapısı </t>
    </r>
    <r>
      <rPr>
        <b/>
        <sz val="7"/>
        <color indexed="10"/>
        <rFont val="Times New Roman"/>
        <family val="1"/>
      </rPr>
      <t>(Davutpaşa Kampüs Altyapısı)</t>
    </r>
  </si>
  <si>
    <t>EĞİTİM - BEDEN EĞİTİMİ VE SPOR SEKTÖRÜ</t>
  </si>
  <si>
    <t>DİĞER KAMU HİZMETLERİ - TEKNOLOJİK ARAŞTIRMA SEKTÖRÜ</t>
  </si>
  <si>
    <t>Yok</t>
  </si>
  <si>
    <t>Müşavirlik Giderleri</t>
  </si>
  <si>
    <t>Diğer Makine Teçhizat Alımları (600 Mak.Teç.Alm.)</t>
  </si>
  <si>
    <t>Müteahhitlik Hizmetleri (MakTeç.B.Onarım Giderleri)</t>
  </si>
  <si>
    <t>Bilgisayar Alımları (036 /600 Mak Teç.Alm.)</t>
  </si>
  <si>
    <t>Proje Giderleri (038 Etüt Proje Giderleri)</t>
  </si>
  <si>
    <t>Yol Yapım Giderleri (037 Altyapı)</t>
  </si>
  <si>
    <t>Kanalizasyon Tesisi Yapım Giderleri (037 Altyapı)</t>
  </si>
  <si>
    <t>Diğerleri (037 Altyapı)</t>
  </si>
  <si>
    <r>
      <t xml:space="preserve">MUHTELİF İŞLER </t>
    </r>
    <r>
      <rPr>
        <b/>
        <sz val="11"/>
        <color indexed="10"/>
        <rFont val="Arial Tur"/>
        <family val="0"/>
      </rPr>
      <t>(Makine ve Teç.Alımı-Bilgi Teknolojileri-Yayın Alımı-Taşıt Alımı)</t>
    </r>
  </si>
  <si>
    <t>- Makine ve Teçhizat Alımı</t>
  </si>
  <si>
    <t>- Bilgi Teknolojileri</t>
  </si>
  <si>
    <t>- Yayın Alımı</t>
  </si>
  <si>
    <r>
      <t xml:space="preserve">DERSLİK VE MERKEZİ BİRİMLER </t>
    </r>
    <r>
      <rPr>
        <b/>
        <sz val="11"/>
        <color indexed="10"/>
        <rFont val="Arial Tur"/>
        <family val="0"/>
      </rPr>
      <t>(D.paşa Kamp.Eğitim ve Hizm.Bin.(107482m2))</t>
    </r>
  </si>
  <si>
    <r>
      <t xml:space="preserve">KAMPÜS ALTYAPISI </t>
    </r>
    <r>
      <rPr>
        <b/>
        <sz val="11"/>
        <color indexed="10"/>
        <rFont val="Arial Tur"/>
        <family val="0"/>
      </rPr>
      <t>(Davutpaşa Kampus Altyapısı)</t>
    </r>
  </si>
  <si>
    <t>- Çeşitli Bileş.Hid.Üret. Ve Yakıt Pil.Geliş.</t>
  </si>
  <si>
    <t>- Kırıstal Sır Üretimi ve Uygulaması</t>
  </si>
  <si>
    <t>- Konya-Sille Domit Yatağının Demir-Çel. Ve Döküm End.Kul.Refrakter Tuğla İçin Gelişt.</t>
  </si>
  <si>
    <t>- Niti Şekil Hafızalı Alaşım Üretimi ve Şekil Hafıza Etkisinin İncelenmesi</t>
  </si>
  <si>
    <t>- Tarım Ürü.Ağır Metal ve Pestlslt. Kalıntı. Yerinde Belirlenmesi İçin Sensör Gellşt.</t>
  </si>
  <si>
    <t>- Çok Amaçlı Inisurflerin Sentezi ve Yeni Uygulama Alanlarının Geliştirilmesi</t>
  </si>
  <si>
    <t>- Endüstriyel Baca Gazlarının Deneysel ve CFD ile Akış Analizi ve Çevresel Etkileri</t>
  </si>
  <si>
    <t>- İnternet Ort.Gel.V.tabanı Yard.ile Gemilerin Baş.Aşa.Tekne Form Param. Optm.Seçimi</t>
  </si>
  <si>
    <t>- Kent Bilgi Sistemlerinde Gürültü Haritalarının Yeri D100 Karayolu Örneği</t>
  </si>
  <si>
    <r>
      <t>NOT ( * )</t>
    </r>
    <r>
      <rPr>
        <b/>
        <sz val="11"/>
        <rFont val="Arial"/>
        <family val="2"/>
      </rPr>
      <t>: 2008 Yılı Yatırım Programında 1998H031590</t>
    </r>
    <r>
      <rPr>
        <sz val="11"/>
        <rFont val="Arial"/>
        <family val="2"/>
      </rPr>
      <t xml:space="preserve"> Numaralı </t>
    </r>
    <r>
      <rPr>
        <b/>
        <sz val="11"/>
        <rFont val="Arial"/>
        <family val="2"/>
      </rPr>
      <t>"Merk. Kamp. Hünkar Dai. ve Tar. Bin. Köşk. Rest."</t>
    </r>
    <r>
      <rPr>
        <sz val="11"/>
        <rFont val="Arial"/>
        <family val="2"/>
      </rPr>
      <t xml:space="preserve"> Projesi </t>
    </r>
    <r>
      <rPr>
        <b/>
        <sz val="11"/>
        <rFont val="Arial"/>
        <family val="2"/>
      </rPr>
      <t>2008H035090</t>
    </r>
    <r>
      <rPr>
        <sz val="11"/>
        <rFont val="Arial"/>
        <family val="2"/>
      </rPr>
      <t xml:space="preserve"> Numaralı </t>
    </r>
    <r>
      <rPr>
        <b/>
        <sz val="11"/>
        <rFont val="Arial"/>
        <family val="2"/>
      </rPr>
      <t xml:space="preserve">"Büyük Onarım" </t>
    </r>
    <r>
      <rPr>
        <sz val="11"/>
        <rFont val="Arial"/>
        <family val="2"/>
      </rPr>
      <t>Projesine Dahil Edilmiştir.</t>
    </r>
  </si>
  <si>
    <r>
      <t xml:space="preserve">BÜYÜK ONARIM </t>
    </r>
    <r>
      <rPr>
        <b/>
        <sz val="11"/>
        <color indexed="10"/>
        <rFont val="Arial Tur"/>
        <family val="0"/>
      </rPr>
      <t>( * )</t>
    </r>
  </si>
  <si>
    <t>2013 YATIRIM TEKLİFİ</t>
  </si>
  <si>
    <t>- Fotokırıcı Polimerler Holografik Bilgi Depolama Teknolojisinin Geliştirilmesi</t>
  </si>
  <si>
    <t>- Polimer Işık Lifi Ür. Tekn. Geliştirilmesi</t>
  </si>
  <si>
    <r>
      <t>Rektörlük Bilimsel Araştırma Projeleri</t>
    </r>
    <r>
      <rPr>
        <b/>
        <sz val="11"/>
        <color indexed="10"/>
        <rFont val="Arial"/>
        <family val="2"/>
      </rPr>
      <t xml:space="preserve"> (Özel Ödenek DÖSE)</t>
    </r>
  </si>
  <si>
    <t>Büyük Onarım</t>
  </si>
  <si>
    <t>S.K.S. Gelirleri (Öz Gelir)</t>
  </si>
  <si>
    <t>DÖSE Payı (Öz Gelir)</t>
  </si>
  <si>
    <t>06 SERMAYE GİDERLERİ (Harcama Birimlerine ve Fonksiyonel Ayrıma Göre)</t>
  </si>
  <si>
    <t>06 SERMAYE GİDERLERİ (Sektörlere Göre)</t>
  </si>
  <si>
    <t>: EĞİTİM - BEDEN EĞİTİMİ VE SPOR</t>
  </si>
  <si>
    <t>YENİ PROJE</t>
  </si>
  <si>
    <t>06.5 GAYRİMENKUL SERMAYE ÜRETİM GİDERLERİ</t>
  </si>
  <si>
    <r>
      <t xml:space="preserve">MERK.KAMP.HÜNKAR DAİRESİ VE TARİHİ BİNA KÖŞKLER RESTORASYON </t>
    </r>
    <r>
      <rPr>
        <b/>
        <sz val="11"/>
        <color indexed="10"/>
        <rFont val="Arial Tur"/>
        <family val="0"/>
      </rPr>
      <t>( * )</t>
    </r>
  </si>
  <si>
    <r>
      <t>MEVCUT FİZİKİ KAPALI ALANLAR (M</t>
    </r>
    <r>
      <rPr>
        <b/>
        <vertAlign val="superscript"/>
        <sz val="10"/>
        <rFont val="Arial"/>
        <family val="2"/>
      </rPr>
      <t>2</t>
    </r>
    <r>
      <rPr>
        <b/>
        <sz val="10"/>
        <rFont val="Arial"/>
        <family val="2"/>
      </rPr>
      <t>)</t>
    </r>
  </si>
  <si>
    <r>
      <t>DEVAM EDEN VE YILLARA SARİ FİZİKİ KAPALI ALANLAR (M</t>
    </r>
    <r>
      <rPr>
        <b/>
        <vertAlign val="superscript"/>
        <sz val="10"/>
        <rFont val="Arial"/>
        <family val="2"/>
      </rPr>
      <t>2</t>
    </r>
    <r>
      <rPr>
        <b/>
        <sz val="10"/>
        <rFont val="Arial"/>
        <family val="2"/>
      </rPr>
      <t>)</t>
    </r>
  </si>
  <si>
    <r>
      <t xml:space="preserve">TABLO-6: İDAME VE YENİLEME YATIRIMLARI </t>
    </r>
    <r>
      <rPr>
        <b/>
        <sz val="14"/>
        <color indexed="10"/>
        <rFont val="Arial Tur"/>
        <family val="0"/>
      </rPr>
      <t>(KURUM TEKLİFİ)</t>
    </r>
  </si>
  <si>
    <t>BAŞLAMA / BİTİŞ TARİHİ</t>
  </si>
  <si>
    <t>KAMULAŞTIRMA</t>
  </si>
  <si>
    <t>Teknolojik Araştırma</t>
  </si>
  <si>
    <t>Kamulaştırma</t>
  </si>
  <si>
    <t xml:space="preserve">EKONOMİK KODLARI </t>
  </si>
  <si>
    <t>AÇIKLAMASI</t>
  </si>
  <si>
    <t>ÜNİVERSİTE TOPLAMI</t>
  </si>
  <si>
    <t>Etüt-Proje ve Müşavirlik</t>
  </si>
  <si>
    <t>HAZİNE YARDIMI</t>
  </si>
  <si>
    <t>Makine ve Teçhizat Alımı</t>
  </si>
  <si>
    <t>Bilgi Teknolojileri</t>
  </si>
  <si>
    <t>PROJE SAHİBİ : YILDIZ TEKNİK ÜNİVERSİTESİ</t>
  </si>
  <si>
    <t>PROJE TUTARI</t>
  </si>
  <si>
    <t>TOPLAM</t>
  </si>
  <si>
    <t>PROJE NO</t>
  </si>
  <si>
    <t>PROJE ADI</t>
  </si>
  <si>
    <t>KARAKTERİSTİK</t>
  </si>
  <si>
    <t>ÖZKAYNAK</t>
  </si>
  <si>
    <t>DIŞ</t>
  </si>
  <si>
    <t>İŞİN TÜRÜ</t>
  </si>
  <si>
    <t>AÇIKLAMALAR</t>
  </si>
  <si>
    <t>TUTARI</t>
  </si>
  <si>
    <t>Adet</t>
  </si>
  <si>
    <t>Yemekhane</t>
  </si>
  <si>
    <t>Yurtlar</t>
  </si>
  <si>
    <r>
      <t>ÜNİVERSİTE KAMPÜS ALANI: 1.426.560,60 M</t>
    </r>
    <r>
      <rPr>
        <b/>
        <vertAlign val="superscript"/>
        <sz val="12"/>
        <rFont val="Arial"/>
        <family val="2"/>
      </rPr>
      <t>2</t>
    </r>
  </si>
  <si>
    <t>Görüntülü Yayın Alımları ve Yapımları</t>
  </si>
  <si>
    <t>06.2.1.02</t>
  </si>
  <si>
    <r>
      <t xml:space="preserve">Muhtelif İşler </t>
    </r>
    <r>
      <rPr>
        <b/>
        <sz val="10"/>
        <color indexed="10"/>
        <rFont val="Arial Tur"/>
        <family val="0"/>
      </rPr>
      <t>( 2 )</t>
    </r>
  </si>
  <si>
    <t>Kampüs Altyapısı</t>
  </si>
  <si>
    <t>B. Onr.+Tad.+Rest.+ Dep. Güç.+İd. Yen.</t>
  </si>
  <si>
    <t>Muhtelif İşler</t>
  </si>
  <si>
    <t>Merkezi Araştırma Laboratuarı</t>
  </si>
  <si>
    <t>2011K120410</t>
  </si>
  <si>
    <t>2014</t>
  </si>
  <si>
    <r>
      <t xml:space="preserve">YENİ PROJE </t>
    </r>
    <r>
      <rPr>
        <b/>
        <sz val="10"/>
        <rFont val="Arial Tur"/>
        <family val="0"/>
      </rPr>
      <t>MUHTELİF İŞLER</t>
    </r>
  </si>
  <si>
    <t>(203.000)</t>
  </si>
  <si>
    <r>
      <t xml:space="preserve">- Taşıt Alımı </t>
    </r>
    <r>
      <rPr>
        <sz val="11"/>
        <color indexed="10"/>
        <rFont val="Arial Tur"/>
        <family val="0"/>
      </rPr>
      <t>yurtiçi hibe olarak karşılanacak</t>
    </r>
    <r>
      <rPr>
        <sz val="11"/>
        <rFont val="Arial Tur"/>
        <family val="0"/>
      </rPr>
      <t xml:space="preserve"> olup, </t>
    </r>
    <r>
      <rPr>
        <sz val="11"/>
        <color indexed="10"/>
        <rFont val="Arial Tur"/>
        <family val="0"/>
      </rPr>
      <t>toplama dahil değildir</t>
    </r>
    <r>
      <rPr>
        <sz val="11"/>
        <rFont val="Arial Tur"/>
        <family val="0"/>
      </rPr>
      <t>.)</t>
    </r>
  </si>
  <si>
    <t>2014 YATIRIM TEKLİFİ</t>
  </si>
  <si>
    <t>2008-2014</t>
  </si>
  <si>
    <t>Knl.Elk.Su, Çev.D.d.Gaz,Yol Isı Mrk.,Art.Trf,Tlf</t>
  </si>
  <si>
    <t>İnşaat (Gön.Enj.Yarı Olm.Kapalı Yüzme Havuzu)</t>
  </si>
  <si>
    <t>Merkezi Araştırm Alboratuarı</t>
  </si>
  <si>
    <t>2014 YATIRIM TEKLİFİNİN</t>
  </si>
  <si>
    <t>216 Ay</t>
  </si>
  <si>
    <t>180 Ay</t>
  </si>
  <si>
    <t>2013 Yılı Fiyatlarıyla, Bin TL.</t>
  </si>
  <si>
    <t xml:space="preserve">EĞİTİM - YÜKSEKÖĞRETİM </t>
  </si>
  <si>
    <t>84 Ay</t>
  </si>
  <si>
    <t>IV. 2012 YILI PROGRAM BİLGİLERİ (2012 Yılı Program Metnine www.stg.yildiz.edu.tr Adresinde Duyurularda Bulabilirsiniz)</t>
  </si>
  <si>
    <t>2015 Yılı Proje Teklif Tutarı (TL.)</t>
  </si>
  <si>
    <r>
      <t xml:space="preserve">Derslik ve Merkezi Birimler </t>
    </r>
    <r>
      <rPr>
        <b/>
        <sz val="7"/>
        <color indexed="10"/>
        <rFont val="Times New Roman"/>
        <family val="1"/>
      </rPr>
      <t xml:space="preserve">(D.paşa Kampusu Eğitim ve Hizmet Binaları </t>
    </r>
    <r>
      <rPr>
        <b/>
        <sz val="7"/>
        <color indexed="10"/>
        <rFont val="Times New Roman"/>
        <family val="1"/>
      </rPr>
      <t>)</t>
    </r>
  </si>
  <si>
    <t>Müze Tefrişatı</t>
  </si>
  <si>
    <t>EĞİTİM - KÜLTÜR SEKTÖRÜ</t>
  </si>
  <si>
    <t>2015</t>
  </si>
  <si>
    <r>
      <t xml:space="preserve">DERSLİK VE MERKEZİ BİRİMLER </t>
    </r>
    <r>
      <rPr>
        <b/>
        <sz val="10"/>
        <color indexed="10"/>
        <rFont val="Arial Tur"/>
        <family val="0"/>
      </rPr>
      <t>(D.Paşa Kamp. Eğitim ve Hizm. Bin.)</t>
    </r>
  </si>
  <si>
    <t>MÜZE TEFRİŞATI PROJESİ</t>
  </si>
  <si>
    <t>EĞİTİM - KÜLTÜR</t>
  </si>
  <si>
    <t xml:space="preserve">Diğer Makine Teçhizat Alımları </t>
  </si>
  <si>
    <t>06.1.7.02</t>
  </si>
  <si>
    <t>Tablo-Heykel Yapım, Alım ve Onarımları</t>
  </si>
  <si>
    <t>Eski Eser Alım ve Onarımları</t>
  </si>
  <si>
    <t>Diğer Kültür Varlığı Yapım, Alım ve Korunması Giderleri</t>
  </si>
  <si>
    <t>06.1.7.03</t>
  </si>
  <si>
    <t>06.1.7.90</t>
  </si>
  <si>
    <r>
      <t xml:space="preserve">1997H031070 DERSLİK VE MERKEZİ BİRİMLER </t>
    </r>
    <r>
      <rPr>
        <b/>
        <sz val="10"/>
        <color indexed="10"/>
        <rFont val="Arial Tur"/>
        <family val="0"/>
      </rPr>
      <t>(D.Paşa Kamp. Eğitim ve Hizm.Bin.)</t>
    </r>
  </si>
  <si>
    <t>(466.000)</t>
  </si>
  <si>
    <t>MÜZE TEFRİŞATI</t>
  </si>
  <si>
    <t>2012 SONUNA KADAR TAHMİNİ KÜMÜLATİF HARCAMA</t>
  </si>
  <si>
    <t>SEKTÖRÜ         : EĞİTİM - KÜLTÜR</t>
  </si>
  <si>
    <t xml:space="preserve"> B.Onr.+Rest.+Tad.+Teş.+Mak. Teçh.</t>
  </si>
  <si>
    <t>2013-2013</t>
  </si>
  <si>
    <t>2015 YATIRIM TEKLİFİ</t>
  </si>
  <si>
    <t>1997-2015</t>
  </si>
  <si>
    <t>2000-2015</t>
  </si>
  <si>
    <t>4734 sayılı Kamu İhale Kanunu kapsamında sari ihalesi yapılan projeler ve 2013-2015 döneminde bu projeler için taahhüt edilen ödemeler dipnot ile belirtilecektir.</t>
  </si>
  <si>
    <t>2015 YATIRIM TEKLİFİNİN</t>
  </si>
  <si>
    <t>Knl.+Elk.+Su,+ Çev.D.+D.Gaz.+Yol+Isı Mrk.+Art.+Trf.+Tlf</t>
  </si>
  <si>
    <t>Tablo- 4:   2013 YILI YATIRIM PROJELERİNİN STRATEJİK PLAN VE PERFORMANS PROGRAMI İLE İLİŞKİSİ</t>
  </si>
  <si>
    <t>: EĞİTİM - KÜLTÜR</t>
  </si>
  <si>
    <t xml:space="preserve">2011K120410 </t>
  </si>
  <si>
    <t>: DKH-TEKNOLOJİK ARAŞTIRMA</t>
  </si>
  <si>
    <t>(1) 2013 yılı yatırım projelerinin stratejik plan ve 2013 yılı performans programında yer alan ilgili amaç, hedef ve performans hedefi numaraları/kodları gösterilecektir.</t>
  </si>
  <si>
    <t>Yıldız Teknik Üniversitesinin Akademik ve İdari Personeli ile Öğrencileri.</t>
  </si>
  <si>
    <t>25 Yıl</t>
  </si>
  <si>
    <r>
      <t>Davutpaşa Kampusu Makine Fakültesi Binası Proje Yapım İşi (Revize) (35.000 m</t>
    </r>
    <r>
      <rPr>
        <vertAlign val="superscript"/>
        <sz val="10"/>
        <rFont val="Arial Tur"/>
        <family val="0"/>
      </rPr>
      <t>2</t>
    </r>
    <r>
      <rPr>
        <sz val="10"/>
        <rFont val="Arial Tur"/>
        <family val="0"/>
      </rPr>
      <t>).</t>
    </r>
  </si>
  <si>
    <r>
      <t>Davutpaşa Kampusu Gemi İnşaatı Ve Denizcilik Fakültesi Binası Proje Yapım İşi  (25.000 m</t>
    </r>
    <r>
      <rPr>
        <vertAlign val="superscript"/>
        <sz val="10"/>
        <rFont val="Arial Tur"/>
        <family val="0"/>
      </rPr>
      <t>2</t>
    </r>
    <r>
      <rPr>
        <sz val="10"/>
        <rFont val="Arial Tur"/>
        <family val="0"/>
      </rPr>
      <t>).</t>
    </r>
  </si>
  <si>
    <t xml:space="preserve">İnşaat Don. Eğt.Fak (14.893 m²) + İkt.Fak.(14.174 m²)+Merk.Kamp.Kült.ve Kong.Merk.(9.500 m²) </t>
  </si>
  <si>
    <r>
      <t>Eğitim Fakültesi Binası Yapım İşi (14.893 m</t>
    </r>
    <r>
      <rPr>
        <vertAlign val="superscript"/>
        <sz val="10"/>
        <rFont val="Arial Tur"/>
        <family val="0"/>
      </rPr>
      <t>2</t>
    </r>
    <r>
      <rPr>
        <sz val="10"/>
        <rFont val="Arial Tur"/>
        <family val="0"/>
      </rPr>
      <t>)</t>
    </r>
  </si>
  <si>
    <r>
      <t>İktisadi ve İdari Bilimler Binası Fakültesi Binası Yapım İşi (14.174 m</t>
    </r>
    <r>
      <rPr>
        <vertAlign val="superscript"/>
        <sz val="10"/>
        <rFont val="Arial Tur"/>
        <family val="0"/>
      </rPr>
      <t>2</t>
    </r>
    <r>
      <rPr>
        <sz val="10"/>
        <rFont val="Arial Tur"/>
        <family val="0"/>
      </rPr>
      <t>)</t>
    </r>
  </si>
  <si>
    <r>
      <t>Merkez Kampüsü Kültür ve Kongre Merkezi Binası Yapım İşi (9.500 m</t>
    </r>
    <r>
      <rPr>
        <vertAlign val="superscript"/>
        <sz val="10"/>
        <rFont val="Arial Tur"/>
        <family val="0"/>
      </rPr>
      <t>2</t>
    </r>
    <r>
      <rPr>
        <sz val="10"/>
        <rFont val="Arial Tur"/>
        <family val="0"/>
      </rPr>
      <t>)</t>
    </r>
  </si>
  <si>
    <r>
      <t>Davutpaşa Kampüsü Makine Fakültesi Binası Yapım İşi (35.000 m</t>
    </r>
    <r>
      <rPr>
        <vertAlign val="superscript"/>
        <sz val="10"/>
        <rFont val="Arial Tur"/>
        <family val="0"/>
      </rPr>
      <t>2</t>
    </r>
    <r>
      <rPr>
        <sz val="10"/>
        <rFont val="Arial Tur"/>
        <family val="0"/>
      </rPr>
      <t>)</t>
    </r>
  </si>
  <si>
    <t>m²</t>
  </si>
  <si>
    <r>
      <t>Davutpaşa Kampüsünde İdari Birimler Binası Proje Yapım İşi (10.000 m</t>
    </r>
    <r>
      <rPr>
        <vertAlign val="superscript"/>
        <sz val="10"/>
        <rFont val="Arial Tur"/>
        <family val="0"/>
      </rPr>
      <t>2</t>
    </r>
    <r>
      <rPr>
        <sz val="10"/>
        <rFont val="Arial Tur"/>
        <family val="0"/>
      </rPr>
      <t xml:space="preserve">). </t>
    </r>
  </si>
  <si>
    <t>Üniversitemiz Merkez, Davutpaşa ve Maslak Kampüslerinde Çeşitli Elektrik Su ve Doğal Gaz Altyapı Yapım İşleri</t>
  </si>
  <si>
    <t>Davutpaşa Kampüsü Fen Edebiyat Fakültesi Onarım İşleri</t>
  </si>
  <si>
    <t>Merkez Kampüsü İktisadi ve İdari Bilimler Binası (H Blok)   Onarım İşleri</t>
  </si>
  <si>
    <t>YTÜ Merkez Kampus Mini Suni Çim Futbol Sahası yapımı.</t>
  </si>
  <si>
    <t>Suni Çim Halı Futbol Sahası</t>
  </si>
  <si>
    <t>Davutpaşa Kampüsü Fen Edebiyat Fakültesi Binasının Onarımı</t>
  </si>
  <si>
    <t>Merkez Kampüs İktisadi ve İdari Bilimler Fakültesi Binasının (H Blok)  Onarımı</t>
  </si>
  <si>
    <t>Öncelik 87. Eğitimde kalite, rekabet ve verimliliği artırmaya yönelik olarak okulları merkeze alan bir idari yapılanma ve bütçe sistemine geçilecektir.</t>
  </si>
  <si>
    <t>Tedbir 207. Temel eğitim kademelerinde kalite güvence sistemi geliştirilecektir.</t>
  </si>
  <si>
    <t>2016</t>
  </si>
  <si>
    <t>38.10.09.04</t>
  </si>
  <si>
    <t>06.1.3.05</t>
  </si>
  <si>
    <t>Zirai Gereç Alımları</t>
  </si>
  <si>
    <t>Basılı yayın Alımları ve Yapımları</t>
  </si>
  <si>
    <r>
      <rPr>
        <b/>
        <sz val="10"/>
        <color indexed="10"/>
        <rFont val="Arial Tur"/>
        <family val="0"/>
      </rPr>
      <t xml:space="preserve">YENİ PROJE </t>
    </r>
    <r>
      <rPr>
        <b/>
        <sz val="10"/>
        <rFont val="Arial Tur"/>
        <family val="0"/>
      </rPr>
      <t>MÜZE TEFRİŞATI</t>
    </r>
  </si>
  <si>
    <t>38.10.09.06</t>
  </si>
  <si>
    <t>38.10.09.07</t>
  </si>
  <si>
    <t>38.10.09.09</t>
  </si>
  <si>
    <t>38.10.09.01</t>
  </si>
  <si>
    <t>Diğer Yayın Alımları ve Yapımları</t>
  </si>
  <si>
    <t>06.2.1.03</t>
  </si>
  <si>
    <t>Kontrol Giderleri</t>
  </si>
  <si>
    <t>06.3.2.02</t>
  </si>
  <si>
    <t>Plan Proje Alımları</t>
  </si>
  <si>
    <t>06.3.9.01</t>
  </si>
  <si>
    <t>Diğer Fikri Hak Alımları</t>
  </si>
  <si>
    <t>2016 YILI YATIRIM TEKLİFİ (Toplam)</t>
  </si>
  <si>
    <t>2016 YATIRIM TEKLİFİ</t>
  </si>
  <si>
    <r>
      <t xml:space="preserve">İnşaat Don. Eğt.Fak </t>
    </r>
    <r>
      <rPr>
        <sz val="10"/>
        <color indexed="10"/>
        <rFont val="Arial Tur"/>
        <family val="0"/>
      </rPr>
      <t>(3000 m</t>
    </r>
    <r>
      <rPr>
        <vertAlign val="superscript"/>
        <sz val="10"/>
        <color indexed="10"/>
        <rFont val="Arial Tur"/>
        <family val="0"/>
      </rPr>
      <t>2</t>
    </r>
    <r>
      <rPr>
        <sz val="10"/>
        <color indexed="10"/>
        <rFont val="Arial Tur"/>
        <family val="0"/>
      </rPr>
      <t xml:space="preserve">) </t>
    </r>
    <r>
      <rPr>
        <sz val="10"/>
        <rFont val="Arial Tur"/>
        <family val="0"/>
      </rPr>
      <t>+ İkt.Fak.</t>
    </r>
    <r>
      <rPr>
        <sz val="10"/>
        <color indexed="10"/>
        <rFont val="Arial Tur"/>
        <family val="0"/>
      </rPr>
      <t>(12.500 m</t>
    </r>
    <r>
      <rPr>
        <vertAlign val="superscript"/>
        <sz val="10"/>
        <color indexed="10"/>
        <rFont val="Arial Tur"/>
        <family val="0"/>
      </rPr>
      <t>2</t>
    </r>
    <r>
      <rPr>
        <sz val="10"/>
        <color indexed="10"/>
        <rFont val="Arial Tur"/>
        <family val="0"/>
      </rPr>
      <t xml:space="preserve">) </t>
    </r>
    <r>
      <rPr>
        <sz val="10"/>
        <rFont val="Arial Tur"/>
        <family val="0"/>
      </rPr>
      <t xml:space="preserve">+Merk. Kam.Kült.ve Kong.Merk. </t>
    </r>
    <r>
      <rPr>
        <sz val="10"/>
        <color indexed="10"/>
        <rFont val="Arial Tur"/>
        <family val="0"/>
      </rPr>
      <t xml:space="preserve">(9.500 m²) </t>
    </r>
  </si>
  <si>
    <t>2000-2016</t>
  </si>
  <si>
    <t>2014-2014</t>
  </si>
  <si>
    <t>4734 sayılı Kamu İhale Kanunu kapsamında sari ihalesi yapılan projeler ve 2014-2016 döneminde bu projeler için taahhüt edilen ödemeler dipnot ile belirtilecektir.</t>
  </si>
  <si>
    <t>2012H040230</t>
  </si>
  <si>
    <t>İnşaat (Suni Çim Futbol sahası)</t>
  </si>
  <si>
    <r>
      <t>İleri Arş+Mak.Teçh.+ İnş.</t>
    </r>
    <r>
      <rPr>
        <sz val="10"/>
        <color indexed="10"/>
        <rFont val="Arial Tur"/>
        <family val="0"/>
      </rPr>
      <t>(6000 m</t>
    </r>
    <r>
      <rPr>
        <vertAlign val="superscript"/>
        <sz val="10"/>
        <color indexed="10"/>
        <rFont val="Arial Tur"/>
        <family val="0"/>
      </rPr>
      <t>2</t>
    </r>
    <r>
      <rPr>
        <sz val="10"/>
        <color indexed="10"/>
        <rFont val="Arial Tur"/>
        <family val="0"/>
      </rPr>
      <t>)</t>
    </r>
  </si>
  <si>
    <t>2016 YATIRIM TEKLİFİNİN</t>
  </si>
  <si>
    <t>06.5.1.01- Etüt Proje Giderleri</t>
  </si>
  <si>
    <t xml:space="preserve">İnşaat Don. Eğt.Fak (14.893 m²) + İkt.Fak.(14.174 m²)+Merk.Kamp.Kült.ve Kong.Merk.(10.000 m²) </t>
  </si>
  <si>
    <t>İDA-A3</t>
  </si>
  <si>
    <t>İDA-A3H6</t>
  </si>
  <si>
    <t>PH3-Uygulamalı alanlarda eğitim için gerekli ortamı oluşturmak ve geliştirmek.</t>
  </si>
  <si>
    <t>PH4-Davutpaşa Kampüs Projesinin sürekli ve hızlı bir şekilde tamamlanmasını sağlamak</t>
  </si>
  <si>
    <t>PH5- Yıldız Merkez Kampüs ve Kongre Merkezi Projesini hızlı ve tarihi dokuya uygun şekilde gerçekleştirmek.</t>
  </si>
  <si>
    <t>PH5- Yıldız Merkez Kampüs ve Kongre Merkezi Projesini hızlı ve tarihi dokuya uygun şeilde gerçekleştirmek.</t>
  </si>
  <si>
    <t>PH1-Eğitim öğretim ve araştırma için teknoloji altyapısını geliştirmek.</t>
  </si>
  <si>
    <t>PH2-Öğrenci ve öğretim üyeleri için kaliteli bir bilişim altyapısı oluşturmak ve sürekli geliştirmek</t>
  </si>
  <si>
    <t>PH6- Akademik ve idari personelimizin ve öğrencilerimizin sportif faaliyetlerini daha etkin olarak üniversite içinde gerçekleştirebilmeleri için davutpaşa kampüsüne bir statyum yapmak.</t>
  </si>
  <si>
    <t>ARŞ-A1</t>
  </si>
  <si>
    <t>ARŞ-A1H1</t>
  </si>
  <si>
    <t>PH1- Araştırma önceliklerini belirlemek ve öğretim üyelerinin ülkenin ve bölgenin ihtiyaçları doğrultsunda uluslar arası düzeyde araştırma yapmalarını teşvik etmek.</t>
  </si>
  <si>
    <t>PH2- Araştırma faaliyetlerini ve faaliyetlerden elde edilen ürünlerin nitelik ve niceliklerini artırmak.</t>
  </si>
  <si>
    <t>PH7- Uygulama ve Araştırma Merkezlerinin sayısını artırmak ve en az bir alanda mükemmeliyet merkezi kurmak.</t>
  </si>
  <si>
    <t>PH5- BAPK Projelerinin bölümler arasında adil dağılımın sağlamak.</t>
  </si>
  <si>
    <t>2016 Yılı Proje Teklif Tutarı (TL.)</t>
  </si>
  <si>
    <t>GENEL TOPLAM (2014 + 2015 + 2016)</t>
  </si>
  <si>
    <t>(1) 2014 yılı yatırım projelerinin stratejik plan ve 2014 yılı performans programında yer alan ilgili amaç, hedef ve performans hedefi numaraları/kodları gösterilecektir.</t>
  </si>
  <si>
    <r>
      <t>Üniversitemizin 1998-2007 Yılları Yatırım Programında</t>
    </r>
    <r>
      <rPr>
        <sz val="10"/>
        <rFont val="Arial Tur"/>
        <family val="0"/>
      </rPr>
      <t xml:space="preserve"> yer alan </t>
    </r>
    <r>
      <rPr>
        <b/>
        <sz val="10"/>
        <rFont val="Arial Tur"/>
        <family val="0"/>
      </rPr>
      <t>1998H031590</t>
    </r>
    <r>
      <rPr>
        <sz val="10"/>
        <rFont val="Arial Tur"/>
        <family val="0"/>
      </rPr>
      <t xml:space="preserve"> numaralı </t>
    </r>
    <r>
      <rPr>
        <b/>
        <sz val="10"/>
        <rFont val="Arial Tur"/>
        <family val="0"/>
      </rPr>
      <t>"Merk. Kamp. Hünkar Dai. ve Tar. Bin. Köşk. Rest."</t>
    </r>
    <r>
      <rPr>
        <sz val="10"/>
        <rFont val="Arial Tur"/>
        <family val="0"/>
      </rPr>
      <t xml:space="preserve"> projesi; </t>
    </r>
    <r>
      <rPr>
        <b/>
        <sz val="10"/>
        <rFont val="Arial Tur"/>
        <family val="0"/>
      </rPr>
      <t>2008 Yılı Yatırım Programında 2008H035090</t>
    </r>
    <r>
      <rPr>
        <sz val="10"/>
        <rFont val="Arial Tur"/>
        <family val="0"/>
      </rPr>
      <t xml:space="preserve"> numaralı </t>
    </r>
    <r>
      <rPr>
        <b/>
        <sz val="10"/>
        <rFont val="Arial Tur"/>
        <family val="0"/>
      </rPr>
      <t>"Büyük Onarım"</t>
    </r>
    <r>
      <rPr>
        <sz val="10"/>
        <rFont val="Arial Tur"/>
        <family val="0"/>
      </rPr>
      <t xml:space="preserve"> projesine dahil edilmiş ve bu proje </t>
    </r>
    <r>
      <rPr>
        <b/>
        <sz val="10"/>
        <rFont val="Arial Tur"/>
        <family val="0"/>
      </rPr>
      <t>2014 Yılı Yatırım Tekliflerinde</t>
    </r>
    <r>
      <rPr>
        <sz val="10"/>
        <rFont val="Arial Tur"/>
        <family val="0"/>
      </rPr>
      <t xml:space="preserve"> çok yıllı olarak devam eden projeler grubunda gösterilmiştir.</t>
    </r>
  </si>
  <si>
    <t>2015 YILI YATIRIM PROGRAMINA TEKLİF EDİLECEK PROJE BİLGİLERİ</t>
  </si>
  <si>
    <t>2017 Yılı Proje Teklif Tutarı (TL.)</t>
  </si>
  <si>
    <t>IV. 2014 YILI PROGRAM BİLGİLERİ (2014 Yılı Program Metnine www.stg.yildiz.edu.tr Adresinde Duyurularda Bulabilirsiniz)</t>
  </si>
  <si>
    <t>2015 YATIRIM TEKLİFLERİNİN İLAVE ÖDENEK İHTİYAÇ TABLOSU</t>
  </si>
  <si>
    <r>
      <t xml:space="preserve">YILDIZ TEKNİK ÜNİVERSİTESİ 2015 - 2017 YATIRIM TEKLİFLERİ </t>
    </r>
    <r>
      <rPr>
        <b/>
        <sz val="14"/>
        <color indexed="10"/>
        <rFont val="Arial"/>
        <family val="2"/>
      </rPr>
      <t>(KURUM TEKLİFİ)</t>
    </r>
  </si>
  <si>
    <t>2017</t>
  </si>
  <si>
    <t>TAV AN TEKLİFİ</t>
  </si>
  <si>
    <r>
      <t xml:space="preserve">2015 - 2017 YILLARI YATIRIM TEKLİFLERİ </t>
    </r>
    <r>
      <rPr>
        <b/>
        <sz val="12"/>
        <color indexed="10"/>
        <rFont val="Arial Tur"/>
        <family val="0"/>
      </rPr>
      <t>(KURUM TEKLİFİ)</t>
    </r>
  </si>
  <si>
    <t>2015YATIRIM TEKLİFLERİNİN İLAVE ÖDENEK İHTİYAÇ TABLOSU</t>
  </si>
  <si>
    <r>
      <t xml:space="preserve">Derslik ve Merkezi Birimler </t>
    </r>
    <r>
      <rPr>
        <b/>
        <sz val="10"/>
        <color indexed="10"/>
        <rFont val="Verdana"/>
        <family val="2"/>
      </rPr>
      <t>(D.paşa Kampusu Eğitim ve Hizmet Binaları 107.482 m</t>
    </r>
    <r>
      <rPr>
        <b/>
        <vertAlign val="superscript"/>
        <sz val="10"/>
        <color indexed="10"/>
        <rFont val="Verdana"/>
        <family val="2"/>
      </rPr>
      <t>2</t>
    </r>
    <r>
      <rPr>
        <b/>
        <sz val="10"/>
        <color indexed="10"/>
        <rFont val="Verdana"/>
        <family val="2"/>
      </rPr>
      <t>)</t>
    </r>
  </si>
  <si>
    <r>
      <t xml:space="preserve">Kampüs Altyapısı </t>
    </r>
    <r>
      <rPr>
        <b/>
        <sz val="10"/>
        <color indexed="10"/>
        <rFont val="Verdana"/>
        <family val="2"/>
      </rPr>
      <t>(Davutpaşa Kampüs Altyapısı)</t>
    </r>
  </si>
  <si>
    <t>Müze Tefrişatı Projesi</t>
  </si>
  <si>
    <t>Y.T.Ü. Çevre Teknolojileri Araştırma Merkezi</t>
  </si>
  <si>
    <t>Öğretim Üyesi Yetiştirme Programı</t>
  </si>
  <si>
    <r>
      <t xml:space="preserve">TABLO-1: 2015 - 2017 DÖNEMİ YATIRIM TEKLİFLERİ ÖZET TABLOSU </t>
    </r>
    <r>
      <rPr>
        <b/>
        <sz val="14"/>
        <color indexed="10"/>
        <rFont val="Arial Tur"/>
        <family val="0"/>
      </rPr>
      <t>(KURUM TEKLİFİ)</t>
    </r>
  </si>
  <si>
    <t>2014 SONUNA KADAR TAHMİNİ KÜMÜLATİF HARCAMA</t>
  </si>
  <si>
    <t>2015 Yılı Fiyatlarıyla, Bin TL.</t>
  </si>
  <si>
    <t>2017 YILI YATIRIM TEKLİFİ (Toplam)</t>
  </si>
  <si>
    <t>2015 YILI YATIRIM TEKLİFİ</t>
  </si>
  <si>
    <r>
      <t xml:space="preserve">TABLO-2: YATIRIM PROJELERİ LİSTESİ (2015 - 2017) </t>
    </r>
    <r>
      <rPr>
        <b/>
        <sz val="14"/>
        <color indexed="10"/>
        <rFont val="Arial Tur"/>
        <family val="0"/>
      </rPr>
      <t>(KURUM TEKLİFİ)</t>
    </r>
  </si>
  <si>
    <t>2015, Yılı Fiyatlarıyla, Bin TL.</t>
  </si>
  <si>
    <t>2014 SONUNA KADAR TAHMİNİ KÜMÜLATİF  HARCAMA</t>
  </si>
  <si>
    <t>2017 YATIRIM TEKLİFİ</t>
  </si>
  <si>
    <t>GENEL TOPLAM (2015-2017)</t>
  </si>
  <si>
    <t xml:space="preserve">     a) 2015'de Bitenler</t>
  </si>
  <si>
    <t xml:space="preserve">     b) 2015'den Sonraya Kalanlar</t>
  </si>
  <si>
    <t>1997-2017</t>
  </si>
  <si>
    <t>2000-2017</t>
  </si>
  <si>
    <t>2008-2017</t>
  </si>
  <si>
    <t>2015-2015</t>
  </si>
  <si>
    <t>4734 sayılı Kamu İhale Kanunu kapsamında sari ihalesi yapılan projeler ve 2015-2017 döneminde bu projeler için taahhüt edilen ödemeler dipnot ile belirtilecektir.</t>
  </si>
  <si>
    <t>2012-2017</t>
  </si>
  <si>
    <t xml:space="preserve">     a) 2015de Bitenler</t>
  </si>
  <si>
    <t>2014-2015</t>
  </si>
  <si>
    <t>2011-2017</t>
  </si>
  <si>
    <t>2017 YATIRIM TEKLİFİNİN</t>
  </si>
  <si>
    <t>20517YATIRIM TEKLİFİ</t>
  </si>
  <si>
    <t>2016, YATIRIM TEKLİFİ</t>
  </si>
  <si>
    <t>Tablo- 4:   2015 YILI YATIRIM PROJELERİNİN STRATEJİK PLAN VE PERFORMANS PROGRAMI İLE İLİŞKİSİ</t>
  </si>
  <si>
    <t>2014-2017</t>
  </si>
  <si>
    <t>İnşaat (Bakım Onarım)</t>
  </si>
  <si>
    <t>ÜNİVERSİTE KAMPÜS ALANI: 1.420.578,60 M2</t>
  </si>
  <si>
    <t>MEVCUT FİZİKİ KAPALI ALANLAR (M2)</t>
  </si>
  <si>
    <t>DEVAM EDEN VE YILLARA SARİ FİZİKİ KAPALI ALANLAR (M2)</t>
  </si>
  <si>
    <t>ÜNİV. KAMPÜS KAPALI ALANI (M2)</t>
  </si>
  <si>
    <t>İDARİ BİNALAR     ( * )</t>
  </si>
  <si>
    <t>Laboratuvar</t>
  </si>
  <si>
    <t>Kulüp-Dernekler</t>
  </si>
  <si>
    <t>Kreşler</t>
  </si>
  <si>
    <t>Rektörlük ve İdari Birimler ( 1 )</t>
  </si>
  <si>
    <t>( * ) Yönetimle ilgili tüm yapılar öğretim elamanı büroları, medikososyal, maatba, bilgi işlem, arşiv, ambarlar, döner sermaye tesisleri, teknik bakım ve tesisler (atölyeler) ve kapalı garajlar bu bölümde belirtilecektir.</t>
  </si>
  <si>
    <t>( 1 ) Rektörlük ve İdari Birimler içerisinde; Rektörlük ve İdari birimlerin bulunduğu binalar, medikososyal, merkez maatba, merkez arşiv binası, merkez ambarlar, atölyeler, kapalı garajlar Rektörlük ve İdari Birimler "İdari Binalar" bölümünde gösterilecek kapalı alan büyüklükleri dip not olarak belirtilecektir.</t>
  </si>
  <si>
    <r>
      <t xml:space="preserve">REKTÖRLÜK VE İDARE BİRİMLER İDARİ BİNALAR(*) KISMINDAKİ </t>
    </r>
    <r>
      <rPr>
        <b/>
        <sz val="11"/>
        <rFont val="Arial"/>
        <family val="2"/>
      </rPr>
      <t>ATÖLYE-DEPO</t>
    </r>
    <r>
      <rPr>
        <sz val="10"/>
        <rFont val="Arial"/>
        <family val="0"/>
      </rPr>
      <t>=1564m2 ,MATBAA=288m2,MEDIKO SOSYAL=1544m2</t>
    </r>
  </si>
  <si>
    <r>
      <t xml:space="preserve">FAKÜLTELER İDARE BİNALAR(*) KISMINDAKİ </t>
    </r>
    <r>
      <rPr>
        <b/>
        <sz val="11"/>
        <rFont val="Arial"/>
        <family val="2"/>
      </rPr>
      <t>KAPALI GARAJ</t>
    </r>
    <r>
      <rPr>
        <sz val="10"/>
        <rFont val="Arial"/>
        <family val="0"/>
      </rPr>
      <t>=5344m2 .</t>
    </r>
  </si>
  <si>
    <r>
      <t>YÜKSEKOKULLAR İDARE BİNALAR (*)KISMINDAKİ</t>
    </r>
    <r>
      <rPr>
        <b/>
        <sz val="12"/>
        <rFont val="Arial"/>
        <family val="2"/>
      </rPr>
      <t xml:space="preserve"> </t>
    </r>
    <r>
      <rPr>
        <b/>
        <sz val="11"/>
        <rFont val="Arial"/>
        <family val="2"/>
      </rPr>
      <t>KAPALI GARAJ</t>
    </r>
    <r>
      <rPr>
        <sz val="10"/>
        <rFont val="Arial"/>
        <family val="0"/>
      </rPr>
      <t>=998m2.</t>
    </r>
  </si>
  <si>
    <t>(22.06.2009)</t>
  </si>
  <si>
    <t>NOT1:</t>
  </si>
  <si>
    <r>
      <t>REKTÖRLÜK VE İDARE BİRİMLER İDARİ BİNALAR(*) KISMINA</t>
    </r>
    <r>
      <rPr>
        <b/>
        <sz val="11"/>
        <rFont val="Arial"/>
        <family val="2"/>
      </rPr>
      <t xml:space="preserve"> ATÖLYE-DEPO</t>
    </r>
    <r>
      <rPr>
        <sz val="10"/>
        <rFont val="Arial"/>
        <family val="0"/>
      </rPr>
      <t>=1444m2,</t>
    </r>
    <r>
      <rPr>
        <b/>
        <sz val="11"/>
        <rFont val="Arial"/>
        <family val="2"/>
      </rPr>
      <t>SOSYAL TESİS İDARİ BİNA ALANLARI</t>
    </r>
    <r>
      <rPr>
        <sz val="10"/>
        <rFont val="Arial"/>
        <family val="0"/>
      </rPr>
      <t>=2711m2  EKLENDİ.</t>
    </r>
  </si>
  <si>
    <t>(eski tablolardaki rektorluk 8637+sosyal tesis 2711+sosyal tesis derslik kalan 222+depo 1440=13010-yabancı diller rektor eklenen 1543 dusuldu=11467 bulundu.)</t>
  </si>
  <si>
    <t>(eski tablolardaki sosyal tesis derslik 1388-kres:653-sinema:136-kres:377=kalan 222  rektorluk idari binalar kısmına eklendi.)</t>
  </si>
  <si>
    <r>
      <t xml:space="preserve">FAKÜLTELER İDARE BİNALAR KISMINA </t>
    </r>
    <r>
      <rPr>
        <b/>
        <sz val="11"/>
        <rFont val="Arial"/>
        <family val="2"/>
      </rPr>
      <t>KAPALI GARAJ</t>
    </r>
    <r>
      <rPr>
        <sz val="10"/>
        <rFont val="Arial"/>
        <family val="0"/>
      </rPr>
      <t>=5344m2 EKLENDİ.</t>
    </r>
  </si>
  <si>
    <r>
      <t>YÜKSEKOKULLAR İDARE BİNALAR KISMINA</t>
    </r>
    <r>
      <rPr>
        <b/>
        <sz val="11"/>
        <rFont val="Arial"/>
        <family val="2"/>
      </rPr>
      <t xml:space="preserve"> </t>
    </r>
    <r>
      <rPr>
        <sz val="11"/>
        <rFont val="Arial"/>
        <family val="2"/>
      </rPr>
      <t>KAPALI GARAJ</t>
    </r>
    <r>
      <rPr>
        <sz val="10"/>
        <rFont val="Arial"/>
        <family val="0"/>
      </rPr>
      <t>=998m2 EKLENDİ.</t>
    </r>
  </si>
  <si>
    <r>
      <t xml:space="preserve">REKTÖRLÜK VE İDARE BİRİMLER YEMEKHANE KISMINDAN </t>
    </r>
    <r>
      <rPr>
        <b/>
        <sz val="11"/>
        <rFont val="Arial"/>
        <family val="2"/>
      </rPr>
      <t>KULÜP BİNASI</t>
    </r>
    <r>
      <rPr>
        <sz val="10"/>
        <rFont val="Arial"/>
        <family val="2"/>
      </rPr>
      <t>=256m2 , KANTİN=733m2 DÜŞÜLDÜ.aıt oldukları sütunlara yazıldı.</t>
    </r>
  </si>
  <si>
    <t>Yabancı Diller Yüksak Okulu A,B,C,D,</t>
  </si>
  <si>
    <r>
      <rPr>
        <b/>
        <sz val="11"/>
        <rFont val="Arial Tur"/>
        <family val="0"/>
      </rPr>
      <t>G,H,J,K,L Bloklarla</t>
    </r>
    <r>
      <rPr>
        <b/>
        <sz val="10"/>
        <rFont val="Arial Tur"/>
        <family val="0"/>
      </rPr>
      <t xml:space="preserve"> </t>
    </r>
    <r>
      <rPr>
        <sz val="10"/>
        <rFont val="Arial Tur"/>
        <family val="2"/>
      </rPr>
      <t xml:space="preserve">ilgili olarak İdari Binalar Rektörlüğe 1543m2,Fakültelere 1309m2, Eğitim Alanları-Derslikler Fakültelere 6672m2, Sosyal Alanlar </t>
    </r>
  </si>
  <si>
    <t>Kantin Sosyal Tesislere 323m2, DUSULDU YUKSEKOKULLAR  ILGILI KISIMLARA EKLENDI.</t>
  </si>
  <si>
    <r>
      <t xml:space="preserve">FAKÜLTELER TOPL.VE KONF.KISMINA </t>
    </r>
    <r>
      <rPr>
        <b/>
        <sz val="11"/>
        <rFont val="Arial"/>
        <family val="2"/>
      </rPr>
      <t xml:space="preserve">INSAAT FAKULTESI A,B,C,E,F BLOKLARI </t>
    </r>
    <r>
      <rPr>
        <sz val="10"/>
        <rFont val="Arial"/>
        <family val="0"/>
      </rPr>
      <t>TOPLANTI+KONF.:(158m2+316m2)=474m2 EKLENDI.</t>
    </r>
  </si>
  <si>
    <r>
      <t>FAKÜLTELER EĞİT.VEDINLENME KISMINA INSAAT FAKULTESI A,B,C,E,F BLOKLARI</t>
    </r>
    <r>
      <rPr>
        <sz val="10"/>
        <rFont val="Arial"/>
        <family val="0"/>
      </rPr>
      <t xml:space="preserve"> SEMINER+DINLENME:(298m2+118m2)=416m2 EKLENDI.</t>
    </r>
  </si>
  <si>
    <t>FAKÜLTELER KANTIN KISMINA INSAAT FAKULTESI A,B,C,E,F BLOKLARI KANTIN:298m2 EKLENDI.</t>
  </si>
  <si>
    <t>FAKÜLTELER KÜTÜPHANE  KISMINA INSAAT FAKULTESI A,B,C,E,F BLOKLARI KÜTÜPHANE :314m2 EKLENDI.</t>
  </si>
  <si>
    <r>
      <t xml:space="preserve">FAKÜLTELER TOPL.VE KONF.KISMINA </t>
    </r>
    <r>
      <rPr>
        <b/>
        <sz val="11"/>
        <rFont val="Arial"/>
        <family val="2"/>
      </rPr>
      <t>FEN EDEBIYAT EK BLOKLARI A VE B</t>
    </r>
    <r>
      <rPr>
        <sz val="10"/>
        <rFont val="Arial"/>
        <family val="0"/>
      </rPr>
      <t xml:space="preserve"> TOPLANTI:(82m2+82m2)=164m2 EKLENDI.</t>
    </r>
  </si>
  <si>
    <r>
      <t xml:space="preserve">REKTÖRLÜK VE İDARE BİRİMLER İDARİ BİNALAR(*) KISMINDAKİ </t>
    </r>
    <r>
      <rPr>
        <b/>
        <sz val="11"/>
        <rFont val="Arial"/>
        <family val="2"/>
      </rPr>
      <t>ATÖLYE-DEPO</t>
    </r>
    <r>
      <rPr>
        <sz val="10"/>
        <rFont val="Arial"/>
        <family val="0"/>
      </rPr>
      <t>=(davutpasa1444m2 +merkez:120M2)=1564m2</t>
    </r>
  </si>
  <si>
    <t>FAKÜLTELER İDARİ BİNALAR KISMINA INSAAT FAKULTESI A,B,C,E,F BLOKLARI TOPLAM=28167-(garaj:3432,25+labor.:7221,58+ders:7727,28+idari:7629,95=26011)=2156m2 EKLENDI.</t>
  </si>
  <si>
    <t>FAKÜLTELER İDARİ BİNALAR KISMINA FEN EDEBİYAT EK A BLOK TOPLAM=6321-(öğr:1920+labor.:1212=3132)=3189m2 EKLENDİ.</t>
  </si>
  <si>
    <t>FAKÜLTELER İDARİ BİNALAR KISMINA FEN EDEBİYAT EK B BLOK TOPLAM=6321-(öğr.:1920+ders.:1212=3132)=3189m2 EKLENDİ.</t>
  </si>
  <si>
    <r>
      <t>FAKÜLTELER İDARİ BİNALAR KISMINA</t>
    </r>
    <r>
      <rPr>
        <b/>
        <sz val="10"/>
        <rFont val="Arial"/>
        <family val="2"/>
      </rPr>
      <t xml:space="preserve"> </t>
    </r>
    <r>
      <rPr>
        <b/>
        <sz val="11"/>
        <rFont val="Arial"/>
        <family val="2"/>
      </rPr>
      <t>KIMYA METALURJI B6-B7-B10</t>
    </r>
    <r>
      <rPr>
        <sz val="10"/>
        <rFont val="Arial"/>
        <family val="2"/>
      </rPr>
      <t xml:space="preserve"> TOPLAM=7150-(öğr.:1425+ders:1352+garaj=3691)=3459m2 EKLENDİ.</t>
    </r>
  </si>
  <si>
    <t>NOT2:</t>
  </si>
  <si>
    <r>
      <t xml:space="preserve">REKTÖRLÜK VE İDARE BİRİMLER </t>
    </r>
    <r>
      <rPr>
        <b/>
        <sz val="11"/>
        <rFont val="Arial"/>
        <family val="2"/>
      </rPr>
      <t>KÜTÜPHANE</t>
    </r>
    <r>
      <rPr>
        <sz val="10"/>
        <rFont val="Arial"/>
        <family val="0"/>
      </rPr>
      <t xml:space="preserve"> KISMINA KÜTÜPHANE=5665m2 EKLENDİ.</t>
    </r>
  </si>
  <si>
    <r>
      <t xml:space="preserve">FAKULTELER DERSLİK KISMINA </t>
    </r>
    <r>
      <rPr>
        <b/>
        <sz val="11"/>
        <rFont val="Arial"/>
        <family val="2"/>
      </rPr>
      <t>İNŞAAT FAKÜLTESİ D-D1</t>
    </r>
    <r>
      <rPr>
        <sz val="10"/>
        <rFont val="Arial"/>
        <family val="0"/>
      </rPr>
      <t xml:space="preserve"> </t>
    </r>
    <r>
      <rPr>
        <b/>
        <sz val="11"/>
        <rFont val="Arial"/>
        <family val="2"/>
      </rPr>
      <t>BLOK</t>
    </r>
    <r>
      <rPr>
        <sz val="10"/>
        <rFont val="Arial"/>
        <family val="0"/>
      </rPr>
      <t>=2376m2 EKLENDİ.</t>
    </r>
  </si>
  <si>
    <t xml:space="preserve">FAKULTELER LABORATUVAR KISMINA İNŞAAT FAKÜLTESİ D-D1 BLOK=1188m2 </t>
  </si>
  <si>
    <t xml:space="preserve">FAKULTELER İDARİ BİNALAR KISMINA İNŞAAT FAKÜLTESİ D-D1 BLOK=22m2 </t>
  </si>
  <si>
    <t>FAKULTELER İDARİ BİNALAR KISMINA D-D1 BLOK TOPLAM m2=6210m2-(ders:2376m2+labor.1188m2+idari:22m2)=2624m2 EKLENDİ.</t>
  </si>
  <si>
    <r>
      <t xml:space="preserve">FAKULTELER LABORATUVAR KISMINA </t>
    </r>
    <r>
      <rPr>
        <b/>
        <sz val="11"/>
        <rFont val="Arial"/>
        <family val="2"/>
      </rPr>
      <t>İNŞAAT FAKÜLTESİ H BLOK</t>
    </r>
    <r>
      <rPr>
        <sz val="10"/>
        <rFont val="Arial"/>
        <family val="0"/>
      </rPr>
      <t>=4833m2 EKLENDİ.</t>
    </r>
  </si>
  <si>
    <r>
      <t xml:space="preserve">FAKULTELER LABORATUVAR KISMINA </t>
    </r>
    <r>
      <rPr>
        <b/>
        <sz val="11"/>
        <rFont val="Arial"/>
        <family val="2"/>
      </rPr>
      <t>KİMYA METALURJİ B8-B9 BLOK</t>
    </r>
    <r>
      <rPr>
        <sz val="10"/>
        <rFont val="Arial"/>
        <family val="0"/>
      </rPr>
      <t>:998+1506=2504m2EKLENDİ.</t>
    </r>
  </si>
  <si>
    <t>FAKULTELER İDARİ BİNALAR KISMINA KİMYA METALURJİ B8-B9 BLOK TOPLAM m2=3984m2-(labor.2504m2)=1480m2 EKLENDİ.</t>
  </si>
  <si>
    <r>
      <t xml:space="preserve">FAKULTELER İDARİ BİNALAR KISMINA </t>
    </r>
    <r>
      <rPr>
        <b/>
        <sz val="11"/>
        <rFont val="Arial"/>
        <family val="2"/>
      </rPr>
      <t>ELEKTRİK-ELEKTRONİK  FAKÜLTESİ</t>
    </r>
    <r>
      <rPr>
        <sz val="10"/>
        <rFont val="Arial"/>
        <family val="0"/>
      </rPr>
      <t xml:space="preserve"> =4673m2 EKLENDİ.</t>
    </r>
  </si>
  <si>
    <t>FAKULTELER DERSLİK KISMINA ELEKTRİK -ELEKTRONİK FAKÜLTESİ =8872m2 EKLENDİ.</t>
  </si>
  <si>
    <t>FAKULTELER LABORATUVAR KISMINA ELEKTRİK ELEKTRONİK FAKÜLTESİ =8117m2 EKLENDİ.</t>
  </si>
  <si>
    <t>FAKULTELER KÜTÜPHANE KISMINA ELEKTRİK ELEKTRONİK FAKÜLTESİ =479m2 EKLENDİ.</t>
  </si>
  <si>
    <t>FAKULTELER KANTIN KISMINA ELEKTRİK ELEKTRONİK FAKÜLTESİ =248m2 EKLENDİ.</t>
  </si>
  <si>
    <t>FAKULTELER KONFERANS+TOPLANTIKISMINA ELEKTRİK ELEKTRONİK FAKÜLTESİ =549m2 EKLENDİ.</t>
  </si>
  <si>
    <t>FAKULTELER İDARİ BİNALAR KISMINA ELEKTRIK ELEKTRONIK TOPLAM =35.000m2-(idari:4673+ders.8872+labor.8117+kütüp.479+kantin:248+konf.topl.549=22938)=12062m2 EKLENDİ.</t>
  </si>
  <si>
    <t>HATIRLATMA          yenisini hazırlarken sinema salonuna yemekhanedeki sinemayı ekle 113 m2= 249m2</t>
  </si>
  <si>
    <t>yeni kres davutpasadakı kres kısmına ekle 387m2 = 764m2</t>
  </si>
  <si>
    <t>yeni yapılan kız yurdunu ekle 891m2 = 7134m2</t>
  </si>
  <si>
    <t>REKTÖRLÜK VE İDARE BİRİMLER KÜTÜPHANE KISMINA KÜTÜPHANE=5665m2 devam eden ve yıllara sari fiziki alanlardan DÜŞÜLDÜ.mevcut kapalı fiziki alanlara EKLENDİ.</t>
  </si>
  <si>
    <t>FAKULTELER DERSLİK KISMINA İNŞAAT FAKÜLTESİ D-D1 BLOK=2376m2 devam eden ve yıllara sari fiziki alanlardan DÜŞÜLDÜ.mevcut kapalı fiziki alanlara EKLENDİ.</t>
  </si>
  <si>
    <t>FAKULTELER LABORATUVAR KISMINA İNŞAAT FAKÜLTESİ D-D1 BLOK=1188m2 devam eden ve yıllara sari fiziki alanlardan DÜŞÜLDÜ.mevcut kapalı fiziki alanlara EKLENDİ.</t>
  </si>
  <si>
    <t>FAKULTELER İDARİ BİNALAR KISMINA İNŞAAT FAKÜLTESİ D-D1 BLOK=22m2 devam eden ve yıllara sari fiziki alanlardan DÜŞÜLDÜ.mevcut kapalı fiziki alanlara EKLENDİ.</t>
  </si>
  <si>
    <t>FAKULTELER İDARİ BİNALAR KISMINA D-D1 BLOK TOPLAM m2=6210m2-(ders:2376m2+labor.1188m2+idari:22m2)=2624m2 devam eden ve yıllara sari fiziki alanlardan DÜŞÜLDÜ.mevcut kapalı fiziki alanlara EKLENDİ.</t>
  </si>
  <si>
    <t>FAKULTELER LABORATUVAR KISMINA İNŞAAT FAKÜLTESİ   H BLOK=4833m2 devam eden ve yıllara sari fiziki alanlardan DÜŞÜLDÜ.mevcut kapalı fiziki alanlara EKLENDİ.</t>
  </si>
  <si>
    <t>FAKULTELER LABORATUVAR KISMINA KİMYA METALURJİ B8-B9 BLOK:998+1506=2504m2 devam eden ve yıllara sari fiziki alanlardan DÜŞÜLDÜ.mevcut kapalı fiziki alanlara EKLENDİ.</t>
  </si>
  <si>
    <t>FAKULTELER İDARİ BİNALAR KISMINA KİMYA METALURJİ B8-B9 BLOK TOPLAM m2=3984m2-(labor.2504m2)=1480m2 devam eden ve yıllara sari fiziki alanlardan DÜŞÜLDÜ.mevcut kapalı fiziki alanlara EKLENDİ.</t>
  </si>
  <si>
    <t>HATIRLATMA   mevcut fiziki alanlar sinema salonuna yemekhanedeki sinemayı eklendi 113 m2= 249m2</t>
  </si>
  <si>
    <t>NOT:1</t>
  </si>
  <si>
    <t xml:space="preserve">       mevcut fiziki alanlar kres davutpasadakı kres kısmına eklendi 387m2 = 764m2</t>
  </si>
  <si>
    <t xml:space="preserve">       mevcutfiziki alanlara kız yurdunu eklendi 891m2 = 7134m2</t>
  </si>
  <si>
    <t>NOT:2</t>
  </si>
  <si>
    <t>FAKULTELER İDARİ BİNALAR KISMINA ELEKTRİK-ELEKTRONİK  FAKÜLTESİ =4673m2 devam eden yıllara sari alandan DÜŞÜLDÜ.mevcut fiziki alanlara EKLENDİ.</t>
  </si>
  <si>
    <t>FAKULTELER DERSLİK KISMINA ELEKTRİK -ELEKTRONİK FAKÜLTESİ =8872m2 devam eden yıllara sari alandan DÜŞÜLDÜ.mevcut fiziki alanlara EKLENDİ.</t>
  </si>
  <si>
    <t>FAKULTELER LABORATUVAR KISMINA ELEKTRİK ELEKTRONİK FAKÜLTESİ =8117m2devam eden yıllara sari alandan DÜŞÜLDÜ.mevcut fiziki alanlara EKLENDİ.</t>
  </si>
  <si>
    <t>FAKULTELER KÜTÜPHANE KISMINA ELEKTRİK ELEKTRONİK FAKÜLTESİ =479m2 devam eden yıllara sari alandan DÜŞÜLDÜ.mevcut fiziki alanlaraEKLENDİ.</t>
  </si>
  <si>
    <t>FAKULTELER KANTIN KISMINA ELEKTRİK ELEKTRONİK FAKÜLTESİ =248m2 devam eden yıllara sari alandan DÜŞÜLDÜ.mevcut fiziki alanlara EKLENDİ.</t>
  </si>
  <si>
    <t>FAKULTELER KONFERANS+TOPLANTIKISMINA ELEKTRİK ELEKTRONİK FAKÜLTESİ =549m2 devam eden yıllara sari alandan DÜŞÜLDÜ.mevcut fiziki alanlaraEKLENDİ.</t>
  </si>
  <si>
    <r>
      <t xml:space="preserve">FAKULTELER İDARİ BİNALAR KISMINA </t>
    </r>
    <r>
      <rPr>
        <b/>
        <sz val="11"/>
        <color indexed="8"/>
        <rFont val="Arial"/>
        <family val="2"/>
      </rPr>
      <t>FEN EDEBİYAT  FAKÜLTESİ(dekanlık+eğitim)</t>
    </r>
    <r>
      <rPr>
        <sz val="10"/>
        <color indexed="8"/>
        <rFont val="Arial"/>
        <family val="2"/>
      </rPr>
      <t>=1486m2 mevcut fiziki alanlara EKLENDİ.</t>
    </r>
  </si>
  <si>
    <t>FAKULTELER DERSLİK KISMINA FEN-EDEBIYAT FAKÜLTESİ(dekanlık+eğitim)=3901m2 mevcut fiziki alanlara EKLENDİ.</t>
  </si>
  <si>
    <t>FAKULTELER LABORATUVAR KISMINA FEN-EDEBIYAT FAKÜLTESİ(dekanlık+eğitim)=2657m2 mevcut fiziki alanlara EKLENDİ.</t>
  </si>
  <si>
    <t>FAKULTELER KANTIN/KAFETERYA KISMINA FEN-EDEBIYAT FAKÜLTESİ(dekanlık+eğitim)=167m2 .mevcut fiziki alanlaraEKLENDİ.</t>
  </si>
  <si>
    <t>FAKULTELER KONFERANS+TOPLANTIKISMINA FEN-EDEBIYAT FAKÜLTESİ(dekalık+eğitim) =268m2 mevcut fiziki alanlaraEKLENDİ.</t>
  </si>
  <si>
    <r>
      <t xml:space="preserve">REKTÖRLÜK VE İDARE BİRİMLER İDARİ BİNALAR KISMINA </t>
    </r>
    <r>
      <rPr>
        <b/>
        <sz val="11"/>
        <rFont val="Arial"/>
        <family val="2"/>
      </rPr>
      <t>KONGRE</t>
    </r>
    <r>
      <rPr>
        <sz val="10"/>
        <rFont val="Arial"/>
        <family val="2"/>
      </rPr>
      <t>=162m2 mevcut kapalı fiziki alanlara EKLENDİ.</t>
    </r>
  </si>
  <si>
    <t>REKTÖRLÜK VE İDARE BİRİMLER TOPLANTI VE KONFERANS SALONU KISMINA KONGRE=1521m2 mevcut kapalı fiziki alanlara EKLENDİ.</t>
  </si>
  <si>
    <r>
      <t>LOJMAN/MISAFIRHANELERE</t>
    </r>
    <r>
      <rPr>
        <b/>
        <sz val="11"/>
        <color indexed="8"/>
        <rFont val="Arial"/>
        <family val="2"/>
      </rPr>
      <t xml:space="preserve"> HALKALI+UMRANIYE+ATAŞEHİR LOJMANLARI</t>
    </r>
    <r>
      <rPr>
        <sz val="10"/>
        <color indexed="8"/>
        <rFont val="Arial"/>
        <family val="2"/>
      </rPr>
      <t xml:space="preserve"> =14013m2 mevcut fiziki alanlara EKLENDİ.</t>
    </r>
  </si>
  <si>
    <t>FAKULTELER İDARİ BİNALAR KISMINA FEN EDEBİYAT  FAKÜLTESİ(dekanlık+eğitim)=1486m2 devam eden fiziki alanlara EKLENDİ.</t>
  </si>
  <si>
    <t>05.07,2012 tarihinde</t>
  </si>
  <si>
    <t>FAKULTELER DERSLİK KISMINA FEN-EDEBIYAT FAKÜLTESİ(dekanlık+eğitim)=3901m2 devam eden fiziki alanlara EKLENDİ.</t>
  </si>
  <si>
    <t xml:space="preserve">NOT:1 de mevcut </t>
  </si>
  <si>
    <t>FAKULTELER LABORATUVAR KISMINA FEN-EDEBIYAT FAKÜLTESİ(dekanlık+eğitim)=2657m2 devam eden fiziki alanlara EKLENDİ.</t>
  </si>
  <si>
    <t xml:space="preserve">fiziki alan.işlenen m2 </t>
  </si>
  <si>
    <t>FAKULTELER KANTIN/KAFETERYA KISMINA FEN-EDEBIYAT FAKÜLTESİ(dekanlık+eğitim)=167m2 .devam eden fiziki alanlaraEKLENDİ.</t>
  </si>
  <si>
    <t>cıkarılarak devam eden</t>
  </si>
  <si>
    <t>FAKULTELER KONFERANS+TOPLANTI KISMINA FEN-EDEBIYAT FAKÜLTESİ(dekalık+eğitim) =268m2devam eden fiziki alanlaraEKLENDİ.</t>
  </si>
  <si>
    <t>işlere eklendi</t>
  </si>
  <si>
    <r>
      <t xml:space="preserve">FAKULTELER İDARİ BİNALAR KISMINA </t>
    </r>
    <r>
      <rPr>
        <b/>
        <sz val="11"/>
        <color indexed="8"/>
        <rFont val="Arial"/>
        <family val="2"/>
      </rPr>
      <t>EĞİTİM  FAKÜLTESİ</t>
    </r>
    <r>
      <rPr>
        <sz val="10"/>
        <color indexed="8"/>
        <rFont val="Arial"/>
        <family val="2"/>
      </rPr>
      <t>=1967m2 devam eden fiziki alanlara EKLENDİ.</t>
    </r>
  </si>
  <si>
    <t>FAKULTELER DERSLİK KISMINA EĞİTİM FAKÜLTESİ=2517m2 devam eden fiziki alanlara EKLENDİ.</t>
  </si>
  <si>
    <t>FAKULTELER LABORATUVAR KISMINA EGITIM FAKÜLTESİ=521m2 devam eden fiziki alanlara EKLENDİ.</t>
  </si>
  <si>
    <t>FAKULTELER KANTIN/KAFETERYA KISMINA EĞİTİM FAKÜLTESİ=41m2 .devam eden fiziki alanlara EKLENDİ.</t>
  </si>
  <si>
    <t>FAKULTELER KONFERANS+TOPLANTI KISMINA EĞİTİM FAKÜLTESİ=317m2 mevcut fiziki alanlaraEKLENDİ.</t>
  </si>
  <si>
    <r>
      <t xml:space="preserve">REKTÖRLÜK VE İDARİ BİNALAR AÇIK SPOR TESİSLERİ </t>
    </r>
    <r>
      <rPr>
        <b/>
        <sz val="11"/>
        <color indexed="8"/>
        <rFont val="Arial"/>
        <family val="2"/>
      </rPr>
      <t>(HALI SAHA)</t>
    </r>
    <r>
      <rPr>
        <sz val="10"/>
        <color indexed="8"/>
        <rFont val="Arial"/>
        <family val="2"/>
      </rPr>
      <t>=1500 m2 devam eden fiziki alanlara EKLENDİ.</t>
    </r>
  </si>
  <si>
    <r>
      <t>REKTÖRLÜK VE İDARİ BİNALAR KAPALI SPOR TESİSLERİ</t>
    </r>
    <r>
      <rPr>
        <b/>
        <sz val="11"/>
        <color indexed="8"/>
        <rFont val="Arial"/>
        <family val="2"/>
      </rPr>
      <t xml:space="preserve"> (KAPALI YÜZME HAVUZU)</t>
    </r>
    <r>
      <rPr>
        <sz val="10"/>
        <color indexed="8"/>
        <rFont val="Arial"/>
        <family val="2"/>
      </rPr>
      <t>=3937 m2 mevcut fiziki alanlara EKLENDİ.</t>
    </r>
  </si>
  <si>
    <t>REKTÖRLÜK VE İDARİ BİNALAR AÇIK SPOR TESİSLERİ (HALI SAHA)=1500 m2 mevcut fiziki alanlara EKLENDİ.</t>
  </si>
  <si>
    <r>
      <t xml:space="preserve">MERKEZ KAMPUS </t>
    </r>
    <r>
      <rPr>
        <b/>
        <sz val="11"/>
        <color indexed="8"/>
        <rFont val="Arial"/>
        <family val="2"/>
      </rPr>
      <t>C BLOK</t>
    </r>
    <r>
      <rPr>
        <sz val="10"/>
        <color indexed="8"/>
        <rFont val="Arial"/>
        <family val="2"/>
      </rPr>
      <t xml:space="preserve"> FAKÜLTELER İDARİ BİNALAR KISMINDA  = 1300+80=1380 m2 mevcut fiziki alanlardan DÜŞÜLDÜ.</t>
    </r>
  </si>
  <si>
    <t>MERKEZ KAMPUS C BLOK FAKÜLTELER DERSLİK KISMINDA  = 846 m2 mevcut fiziki alanlardan DÜŞÜLDÜ.</t>
  </si>
  <si>
    <t>MERKEZ KAMPUS C BLOK FAKÜLTELER LABORATUVAR KISMINDA  = 3255 m2 mevcut fiziki alanlardan DÜŞÜLDÜ.</t>
  </si>
  <si>
    <t>MERKEZ KAMPUS C BLOK FAKÜLTELER EĞİTİM VE DİNLENME TESİSLERİ KISMINDA  = 118 m2 mevcut fiziki alanlardan DÜŞÜLDÜ.</t>
  </si>
  <si>
    <r>
      <rPr>
        <b/>
        <sz val="11"/>
        <color indexed="8"/>
        <rFont val="Arial"/>
        <family val="2"/>
      </rPr>
      <t>KADIKOY LOJMANLAR</t>
    </r>
    <r>
      <rPr>
        <sz val="10"/>
        <color indexed="8"/>
        <rFont val="Arial"/>
        <family val="2"/>
      </rPr>
      <t xml:space="preserve"> SOSYAL ALAN LOJMAN KISMINDA  = 1960 m2 mevcut fiziki alanlardan DÜŞÜLDÜ.</t>
    </r>
  </si>
  <si>
    <r>
      <rPr>
        <b/>
        <sz val="11"/>
        <color indexed="8"/>
        <rFont val="Arial"/>
        <family val="2"/>
      </rPr>
      <t>ŞİŞLİ KAMPUSU</t>
    </r>
    <r>
      <rPr>
        <sz val="10"/>
        <color indexed="8"/>
        <rFont val="Arial"/>
        <family val="2"/>
      </rPr>
      <t xml:space="preserve"> ARAZİ ALANI ÜNİVERSİTE KAMPÜS ALANINDAN =5982 DÜŞÜLDÜ</t>
    </r>
  </si>
  <si>
    <t>ŞİŞLİ KAMPUSU FAKÜLTELER İDARİ BİNALAR KISMINDA =6064m2 mevcut fiziki alankardan DÜŞÜLDÜ</t>
  </si>
  <si>
    <t>ŞİŞLİ KAMPUSU FAKÜLTELER İDARİ BİNALAR KISMINDA =2500m2 mevcut fiziki alankardan DÜŞÜLDÜ</t>
  </si>
  <si>
    <t>ŞİŞLİ KAMPUSU FAKÜLTELER İDARİ BİNALAR KISMINDA =3074m2 mevcut fiziki alankardan DÜŞÜLDÜ</t>
  </si>
  <si>
    <t>ŞİŞLİ KAMPUSU REKTÖRLÜK SOSYAL TESİS YEMEKHANE KISMINDA =2592m2 mevcut fiziki alanlardan DÜŞÜLDÜ</t>
  </si>
  <si>
    <r>
      <rPr>
        <b/>
        <sz val="11"/>
        <color indexed="8"/>
        <rFont val="Arial"/>
        <family val="2"/>
      </rPr>
      <t>DAVUTPAŞA LOJMANLAR</t>
    </r>
    <r>
      <rPr>
        <sz val="10"/>
        <color indexed="8"/>
        <rFont val="Arial"/>
        <family val="2"/>
      </rPr>
      <t xml:space="preserve"> REKTORLUK LOJMANLAR KISMINA =34150m2 devam eden fiziki alanlara EKLENDİ </t>
    </r>
  </si>
  <si>
    <t>31.06.2014 tarihi itibariyle güncellenmesi</t>
  </si>
  <si>
    <t>2014 YATIRIM TEKLİFLERİNİN İL+A29AVE ÖDENEK İHTİYAÇ TABLOSU</t>
  </si>
</sst>
</file>

<file path=xl/styles.xml><?xml version="1.0" encoding="utf-8"?>
<styleSheet xmlns="http://schemas.openxmlformats.org/spreadsheetml/2006/main">
  <numFmts count="3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000000"/>
    <numFmt numFmtId="173" formatCode="0.000000"/>
    <numFmt numFmtId="174" formatCode="_-* #,##0\ _T_L_-;\-* #,##0\ _T_L_-;_-* &quot;-&quot;??\ _T_L_-;_-@_-"/>
    <numFmt numFmtId="175" formatCode="\(#,##0\)"/>
    <numFmt numFmtId="176" formatCode="\%0.0"/>
    <numFmt numFmtId="177" formatCode="0.0000000000"/>
    <numFmt numFmtId="178" formatCode="0.000000000"/>
    <numFmt numFmtId="179" formatCode="###\ 000"/>
    <numFmt numFmtId="180" formatCode="#,##0.000"/>
    <numFmt numFmtId="181" formatCode="0.0000000\ \ "/>
    <numFmt numFmtId="182" formatCode="###\ ###\ \ "/>
    <numFmt numFmtId="183" formatCode="###\ ###\ ###\ "/>
    <numFmt numFmtId="184" formatCode="###\ ###\ ###\ \ "/>
    <numFmt numFmtId="185" formatCode="&quot;Evet&quot;;&quot;Evet&quot;;&quot;Hayır&quot;"/>
    <numFmt numFmtId="186" formatCode="&quot;Doğru&quot;;&quot;Doğru&quot;;&quot;Yanlış&quot;"/>
    <numFmt numFmtId="187" formatCode="&quot;Açık&quot;;&quot;Açık&quot;;&quot;Kapalı&quot;"/>
    <numFmt numFmtId="188" formatCode="###\ ###\ \ \ \ \ \ "/>
    <numFmt numFmtId="189" formatCode="###\ ###"/>
    <numFmt numFmtId="190" formatCode="0.0"/>
    <numFmt numFmtId="191" formatCode="###\ ###\ \ \ "/>
    <numFmt numFmtId="192" formatCode="[$-41F]dd\ mmmm\ yyyy\ dddd"/>
    <numFmt numFmtId="193" formatCode="#,##0.00\ &quot;TL&quot;"/>
  </numFmts>
  <fonts count="100">
    <font>
      <sz val="10"/>
      <name val="Arial"/>
      <family val="0"/>
    </font>
    <font>
      <b/>
      <sz val="9"/>
      <name val="Arial"/>
      <family val="2"/>
    </font>
    <font>
      <sz val="7"/>
      <name val="Arial"/>
      <family val="2"/>
    </font>
    <font>
      <b/>
      <sz val="10"/>
      <name val="Arial"/>
      <family val="2"/>
    </font>
    <font>
      <b/>
      <sz val="8"/>
      <name val="Arial"/>
      <family val="2"/>
    </font>
    <font>
      <b/>
      <sz val="12"/>
      <name val="Arial Tur"/>
      <family val="0"/>
    </font>
    <font>
      <sz val="8"/>
      <name val="Arial"/>
      <family val="2"/>
    </font>
    <font>
      <b/>
      <sz val="12"/>
      <name val="Arial"/>
      <family val="2"/>
    </font>
    <font>
      <b/>
      <sz val="11"/>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b/>
      <sz val="10"/>
      <name val="Arial Tur"/>
      <family val="2"/>
    </font>
    <font>
      <b/>
      <sz val="10"/>
      <color indexed="10"/>
      <name val="Arial"/>
      <family val="2"/>
    </font>
    <font>
      <b/>
      <sz val="14"/>
      <name val="Arial"/>
      <family val="2"/>
    </font>
    <font>
      <sz val="11"/>
      <name val="Arial"/>
      <family val="2"/>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sz val="11"/>
      <color indexed="12"/>
      <name val="Arial Tur"/>
      <family val="0"/>
    </font>
    <font>
      <b/>
      <sz val="10"/>
      <color indexed="10"/>
      <name val="Arial Tur"/>
      <family val="0"/>
    </font>
    <font>
      <b/>
      <sz val="11"/>
      <color indexed="10"/>
      <name val="Arial"/>
      <family val="2"/>
    </font>
    <font>
      <sz val="10"/>
      <color indexed="10"/>
      <name val="Arial Tur"/>
      <family val="0"/>
    </font>
    <font>
      <b/>
      <sz val="14"/>
      <color indexed="10"/>
      <name val="Arial Tur"/>
      <family val="0"/>
    </font>
    <font>
      <sz val="14"/>
      <name val="Arial Tur"/>
      <family val="0"/>
    </font>
    <font>
      <sz val="10"/>
      <color indexed="12"/>
      <name val="Arial"/>
      <family val="2"/>
    </font>
    <font>
      <b/>
      <sz val="10"/>
      <color indexed="14"/>
      <name val="Arial Tur"/>
      <family val="0"/>
    </font>
    <font>
      <sz val="10"/>
      <color indexed="14"/>
      <name val="Arial"/>
      <family val="2"/>
    </font>
    <font>
      <b/>
      <sz val="11"/>
      <color indexed="10"/>
      <name val="Arial Tur"/>
      <family val="0"/>
    </font>
    <font>
      <b/>
      <vertAlign val="superscript"/>
      <sz val="10"/>
      <name val="Arial"/>
      <family val="2"/>
    </font>
    <font>
      <b/>
      <sz val="7"/>
      <name val="Arial"/>
      <family val="2"/>
    </font>
    <font>
      <b/>
      <sz val="14"/>
      <color indexed="10"/>
      <name val="Arial"/>
      <family val="2"/>
    </font>
    <font>
      <b/>
      <sz val="12"/>
      <color indexed="10"/>
      <name val="Arial Tur"/>
      <family val="0"/>
    </font>
    <font>
      <b/>
      <vertAlign val="superscript"/>
      <sz val="12"/>
      <name val="Arial"/>
      <family val="2"/>
    </font>
    <font>
      <vertAlign val="superscript"/>
      <sz val="10"/>
      <name val="Arial Tur"/>
      <family val="0"/>
    </font>
    <font>
      <b/>
      <vertAlign val="superscript"/>
      <sz val="10"/>
      <color indexed="10"/>
      <name val="Arial Tur"/>
      <family val="0"/>
    </font>
    <font>
      <sz val="11"/>
      <color indexed="10"/>
      <name val="Arial Tur"/>
      <family val="0"/>
    </font>
    <font>
      <b/>
      <sz val="7"/>
      <name val="Times New Roman"/>
      <family val="1"/>
    </font>
    <font>
      <sz val="7"/>
      <name val="Times New Roman"/>
      <family val="1"/>
    </font>
    <font>
      <b/>
      <sz val="10"/>
      <name val="Times New Roman"/>
      <family val="1"/>
    </font>
    <font>
      <b/>
      <sz val="7"/>
      <color indexed="10"/>
      <name val="Times New Roman"/>
      <family val="1"/>
    </font>
    <font>
      <b/>
      <sz val="7"/>
      <color indexed="12"/>
      <name val="Times New Roman"/>
      <family val="1"/>
    </font>
    <font>
      <vertAlign val="superscript"/>
      <sz val="10"/>
      <color indexed="10"/>
      <name val="Arial Tur"/>
      <family val="0"/>
    </font>
    <font>
      <b/>
      <u val="single"/>
      <sz val="10"/>
      <color indexed="12"/>
      <name val="Arial"/>
      <family val="2"/>
    </font>
    <font>
      <sz val="10"/>
      <color indexed="10"/>
      <name val="Arial"/>
      <family val="2"/>
    </font>
    <font>
      <sz val="14"/>
      <name val="Arial"/>
      <family val="2"/>
    </font>
    <font>
      <b/>
      <sz val="16"/>
      <color indexed="12"/>
      <name val="Verdana"/>
      <family val="2"/>
    </font>
    <font>
      <b/>
      <sz val="14"/>
      <name val="Verdana"/>
      <family val="2"/>
    </font>
    <font>
      <sz val="10"/>
      <name val="Verdana"/>
      <family val="2"/>
    </font>
    <font>
      <b/>
      <sz val="12"/>
      <name val="Verdana"/>
      <family val="2"/>
    </font>
    <font>
      <b/>
      <sz val="10"/>
      <name val="Verdana"/>
      <family val="2"/>
    </font>
    <font>
      <b/>
      <sz val="10"/>
      <color indexed="10"/>
      <name val="Verdana"/>
      <family val="2"/>
    </font>
    <font>
      <sz val="10"/>
      <color indexed="10"/>
      <name val="Verdana"/>
      <family val="2"/>
    </font>
    <font>
      <b/>
      <vertAlign val="superscript"/>
      <sz val="10"/>
      <color indexed="10"/>
      <name val="Verdana"/>
      <family val="2"/>
    </font>
    <font>
      <b/>
      <sz val="10"/>
      <color indexed="12"/>
      <name val="Verdana"/>
      <family val="2"/>
    </font>
    <font>
      <sz val="12"/>
      <name val="Arial"/>
      <family val="2"/>
    </font>
    <font>
      <sz val="10"/>
      <color indexed="8"/>
      <name val="Arial"/>
      <family val="2"/>
    </font>
    <font>
      <b/>
      <sz val="11"/>
      <color indexed="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0"/>
      <color rgb="FFFF0000"/>
      <name val="Arial Tur"/>
      <family val="0"/>
    </font>
    <font>
      <sz val="10"/>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
      <patternFill patternType="solid">
        <fgColor indexed="10"/>
        <bgColor indexed="64"/>
      </patternFill>
    </fill>
    <fill>
      <patternFill patternType="solid">
        <fgColor rgb="FF00B0F0"/>
        <bgColor indexed="64"/>
      </patternFill>
    </fill>
    <fill>
      <patternFill patternType="solid">
        <fgColor rgb="FF7030A0"/>
        <bgColor indexed="64"/>
      </patternFill>
    </fill>
    <fill>
      <patternFill patternType="solid">
        <fgColor rgb="FFFFFF00"/>
        <bgColor indexed="64"/>
      </patternFill>
    </fill>
    <fill>
      <patternFill patternType="solid">
        <fgColor indexed="51"/>
        <bgColor indexed="64"/>
      </patternFill>
    </fill>
  </fills>
  <borders count="8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color indexed="63"/>
      </left>
      <right style="medium"/>
      <top style="medium"/>
      <bottom style="medium"/>
    </border>
    <border>
      <left>
        <color indexed="63"/>
      </left>
      <right style="medium"/>
      <top style="medium"/>
      <bottom style="thin"/>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style="medium"/>
    </border>
    <border>
      <left style="medium"/>
      <right style="medium"/>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color indexed="63"/>
      </left>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style="thin"/>
    </border>
    <border>
      <left>
        <color indexed="63"/>
      </left>
      <right style="thin"/>
      <top>
        <color indexed="63"/>
      </top>
      <bottom>
        <color indexed="63"/>
      </bottom>
    </border>
    <border>
      <left>
        <color indexed="63"/>
      </left>
      <right style="thin"/>
      <top style="thin"/>
      <bottom style="medium"/>
    </border>
    <border>
      <left style="thin"/>
      <right>
        <color indexed="63"/>
      </right>
      <top>
        <color indexed="63"/>
      </top>
      <bottom style="medium"/>
    </border>
    <border>
      <left style="thin"/>
      <right>
        <color indexed="63"/>
      </right>
      <top style="medium"/>
      <bottom>
        <color indexed="63"/>
      </botto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color indexed="63"/>
      </top>
      <bottom style="medium"/>
    </border>
    <border>
      <left style="medium"/>
      <right>
        <color indexed="63"/>
      </right>
      <top>
        <color indexed="63"/>
      </top>
      <bottom style="thin"/>
    </border>
    <border>
      <left>
        <color indexed="63"/>
      </left>
      <right style="thin"/>
      <top>
        <color indexed="63"/>
      </top>
      <bottom style="thin"/>
    </border>
    <border>
      <left>
        <color indexed="63"/>
      </left>
      <right style="thin"/>
      <top style="medium"/>
      <bottom style="medium"/>
    </border>
    <border>
      <left style="thin"/>
      <right style="medium"/>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1" applyNumberFormat="0" applyFill="0" applyAlignment="0" applyProtection="0"/>
    <xf numFmtId="0" fontId="85" fillId="0" borderId="2" applyNumberFormat="0" applyFill="0" applyAlignment="0" applyProtection="0"/>
    <xf numFmtId="0" fontId="86" fillId="0" borderId="3" applyNumberFormat="0" applyFill="0" applyAlignment="0" applyProtection="0"/>
    <xf numFmtId="0" fontId="87" fillId="0" borderId="4" applyNumberFormat="0" applyFill="0" applyAlignment="0" applyProtection="0"/>
    <xf numFmtId="0" fontId="87" fillId="0" borderId="0" applyNumberFormat="0" applyFill="0" applyBorder="0" applyAlignment="0" applyProtection="0"/>
    <xf numFmtId="41" fontId="0" fillId="0" borderId="0" applyFont="0" applyFill="0" applyBorder="0" applyAlignment="0" applyProtection="0"/>
    <xf numFmtId="0" fontId="88" fillId="20" borderId="5" applyNumberFormat="0" applyAlignment="0" applyProtection="0"/>
    <xf numFmtId="0" fontId="89" fillId="21" borderId="6" applyNumberFormat="0" applyAlignment="0" applyProtection="0"/>
    <xf numFmtId="0" fontId="90" fillId="20" borderId="6" applyNumberFormat="0" applyAlignment="0" applyProtection="0"/>
    <xf numFmtId="0" fontId="91" fillId="22" borderId="7" applyNumberFormat="0" applyAlignment="0" applyProtection="0"/>
    <xf numFmtId="0" fontId="92" fillId="23" borderId="0" applyNumberForma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93" fillId="24" borderId="0" applyNumberFormat="0" applyBorder="0" applyAlignment="0" applyProtection="0"/>
    <xf numFmtId="0" fontId="0" fillId="25" borderId="8" applyNumberFormat="0" applyFont="0" applyAlignment="0" applyProtection="0"/>
    <xf numFmtId="0" fontId="9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43" fontId="0" fillId="0" borderId="0" applyFont="0" applyFill="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1" borderId="0" applyNumberFormat="0" applyBorder="0" applyAlignment="0" applyProtection="0"/>
    <xf numFmtId="0" fontId="81" fillId="32" borderId="0" applyNumberFormat="0" applyBorder="0" applyAlignment="0" applyProtection="0"/>
    <xf numFmtId="9" fontId="0" fillId="0" borderId="0" applyFont="0" applyFill="0" applyBorder="0" applyAlignment="0" applyProtection="0"/>
  </cellStyleXfs>
  <cellXfs count="1475">
    <xf numFmtId="0" fontId="0" fillId="0" borderId="0" xfId="0" applyAlignment="1">
      <alignment/>
    </xf>
    <xf numFmtId="0" fontId="3" fillId="0" borderId="0" xfId="0" applyFont="1" applyAlignment="1">
      <alignment/>
    </xf>
    <xf numFmtId="0" fontId="0" fillId="0" borderId="0" xfId="0" applyFont="1" applyAlignment="1">
      <alignment/>
    </xf>
    <xf numFmtId="0" fontId="0" fillId="0" borderId="0" xfId="0" applyBorder="1" applyAlignment="1">
      <alignment/>
    </xf>
    <xf numFmtId="4" fontId="0" fillId="0" borderId="0" xfId="0" applyNumberFormat="1" applyAlignment="1">
      <alignment/>
    </xf>
    <xf numFmtId="0" fontId="16" fillId="0" borderId="0" xfId="0" applyFont="1" applyAlignment="1">
      <alignment/>
    </xf>
    <xf numFmtId="0" fontId="14" fillId="0" borderId="0" xfId="0" applyFont="1" applyAlignment="1">
      <alignment vertical="center"/>
    </xf>
    <xf numFmtId="0" fontId="18" fillId="33" borderId="10" xfId="0" applyFont="1" applyFill="1" applyBorder="1" applyAlignment="1">
      <alignment/>
    </xf>
    <xf numFmtId="49" fontId="14" fillId="34" borderId="10" xfId="0" applyNumberFormat="1" applyFont="1" applyFill="1" applyBorder="1" applyAlignment="1">
      <alignment horizontal="center" vertical="center" wrapText="1"/>
    </xf>
    <xf numFmtId="3" fontId="14" fillId="34" borderId="11" xfId="0" applyNumberFormat="1" applyFont="1" applyFill="1" applyBorder="1" applyAlignment="1">
      <alignment horizontal="center" vertical="center" wrapText="1"/>
    </xf>
    <xf numFmtId="3" fontId="22" fillId="35" borderId="11" xfId="0" applyNumberFormat="1" applyFont="1" applyFill="1" applyBorder="1" applyAlignment="1">
      <alignment/>
    </xf>
    <xf numFmtId="3" fontId="19" fillId="33" borderId="10" xfId="0" applyNumberFormat="1" applyFont="1" applyFill="1" applyBorder="1" applyAlignment="1">
      <alignment/>
    </xf>
    <xf numFmtId="3" fontId="24" fillId="36" borderId="10" xfId="0" applyNumberFormat="1" applyFont="1" applyFill="1" applyBorder="1" applyAlignment="1">
      <alignment/>
    </xf>
    <xf numFmtId="0" fontId="14" fillId="37" borderId="12" xfId="0" applyFont="1" applyFill="1" applyBorder="1" applyAlignment="1">
      <alignment horizontal="center"/>
    </xf>
    <xf numFmtId="49" fontId="14" fillId="37" borderId="12" xfId="0" applyNumberFormat="1" applyFont="1" applyFill="1" applyBorder="1" applyAlignment="1">
      <alignment horizontal="center"/>
    </xf>
    <xf numFmtId="3" fontId="14" fillId="37" borderId="10" xfId="0" applyNumberFormat="1" applyFont="1" applyFill="1" applyBorder="1" applyAlignment="1">
      <alignment/>
    </xf>
    <xf numFmtId="3" fontId="14" fillId="37" borderId="13" xfId="0" applyNumberFormat="1" applyFont="1" applyFill="1" applyBorder="1" applyAlignment="1">
      <alignment/>
    </xf>
    <xf numFmtId="0" fontId="21" fillId="0" borderId="12" xfId="0" applyFont="1" applyBorder="1" applyAlignment="1">
      <alignment horizontal="center"/>
    </xf>
    <xf numFmtId="3" fontId="21" fillId="0" borderId="12" xfId="0" applyNumberFormat="1" applyFont="1" applyFill="1" applyBorder="1" applyAlignment="1" quotePrefix="1">
      <alignment/>
    </xf>
    <xf numFmtId="3" fontId="21" fillId="0" borderId="12" xfId="0" applyNumberFormat="1" applyFont="1" applyFill="1" applyBorder="1" applyAlignment="1">
      <alignment/>
    </xf>
    <xf numFmtId="3" fontId="21" fillId="0" borderId="14" xfId="0" applyNumberFormat="1" applyFont="1" applyFill="1" applyBorder="1" applyAlignment="1">
      <alignment/>
    </xf>
    <xf numFmtId="0" fontId="21" fillId="0" borderId="15" xfId="0" applyFont="1" applyBorder="1" applyAlignment="1">
      <alignment horizontal="center"/>
    </xf>
    <xf numFmtId="3" fontId="21" fillId="0" borderId="15" xfId="0" applyNumberFormat="1" applyFont="1" applyBorder="1" applyAlignment="1">
      <alignment/>
    </xf>
    <xf numFmtId="3" fontId="21" fillId="0" borderId="16" xfId="0" applyNumberFormat="1" applyFont="1" applyFill="1" applyBorder="1" applyAlignment="1">
      <alignment/>
    </xf>
    <xf numFmtId="3" fontId="21" fillId="0" borderId="17" xfId="0" applyNumberFormat="1" applyFont="1" applyFill="1" applyBorder="1" applyAlignment="1">
      <alignment/>
    </xf>
    <xf numFmtId="0" fontId="21" fillId="0" borderId="16" xfId="0" applyFont="1" applyBorder="1" applyAlignment="1">
      <alignment horizontal="center"/>
    </xf>
    <xf numFmtId="3" fontId="21" fillId="0" borderId="16" xfId="0" applyNumberFormat="1" applyFont="1" applyBorder="1" applyAlignment="1">
      <alignment/>
    </xf>
    <xf numFmtId="3" fontId="21" fillId="0" borderId="16" xfId="0" applyNumberFormat="1" applyFont="1" applyBorder="1" applyAlignment="1" quotePrefix="1">
      <alignment/>
    </xf>
    <xf numFmtId="0" fontId="14" fillId="37" borderId="10" xfId="0" applyFont="1" applyFill="1" applyBorder="1" applyAlignment="1">
      <alignment horizontal="center"/>
    </xf>
    <xf numFmtId="49" fontId="14" fillId="37" borderId="10" xfId="0" applyNumberFormat="1" applyFont="1" applyFill="1" applyBorder="1" applyAlignment="1">
      <alignment horizontal="center"/>
    </xf>
    <xf numFmtId="0" fontId="14" fillId="37" borderId="13" xfId="0" applyFont="1" applyFill="1" applyBorder="1" applyAlignment="1">
      <alignment horizontal="left"/>
    </xf>
    <xf numFmtId="0" fontId="21" fillId="0" borderId="18" xfId="0" applyFont="1" applyBorder="1" applyAlignment="1">
      <alignment horizontal="center"/>
    </xf>
    <xf numFmtId="3" fontId="21" fillId="0" borderId="18" xfId="0" applyNumberFormat="1" applyFont="1" applyBorder="1" applyAlignment="1" quotePrefix="1">
      <alignment/>
    </xf>
    <xf numFmtId="3" fontId="21" fillId="0" borderId="18" xfId="0" applyNumberFormat="1" applyFont="1" applyBorder="1" applyAlignment="1">
      <alignment/>
    </xf>
    <xf numFmtId="0" fontId="14" fillId="37" borderId="13" xfId="0" applyFont="1" applyFill="1" applyBorder="1" applyAlignment="1">
      <alignment horizontal="left" wrapText="1"/>
    </xf>
    <xf numFmtId="0" fontId="21" fillId="0" borderId="19" xfId="0" applyFont="1" applyBorder="1" applyAlignment="1">
      <alignment horizontal="center"/>
    </xf>
    <xf numFmtId="3" fontId="21" fillId="0" borderId="20" xfId="0" applyNumberFormat="1" applyFont="1" applyBorder="1" applyAlignment="1">
      <alignment/>
    </xf>
    <xf numFmtId="3" fontId="21" fillId="0" borderId="20" xfId="0" applyNumberFormat="1" applyFont="1" applyFill="1" applyBorder="1" applyAlignment="1">
      <alignment/>
    </xf>
    <xf numFmtId="3" fontId="21" fillId="0" borderId="21" xfId="0" applyNumberFormat="1" applyFont="1" applyFill="1" applyBorder="1" applyAlignment="1">
      <alignment/>
    </xf>
    <xf numFmtId="3" fontId="21" fillId="0" borderId="10" xfId="0" applyNumberFormat="1" applyFont="1" applyFill="1" applyBorder="1" applyAlignment="1">
      <alignment/>
    </xf>
    <xf numFmtId="0" fontId="21" fillId="0" borderId="22" xfId="0" applyFont="1" applyBorder="1" applyAlignment="1">
      <alignment/>
    </xf>
    <xf numFmtId="0" fontId="21" fillId="0" borderId="0" xfId="0" applyFont="1" applyBorder="1" applyAlignment="1">
      <alignment/>
    </xf>
    <xf numFmtId="3" fontId="21" fillId="0" borderId="0" xfId="0" applyNumberFormat="1" applyFont="1" applyBorder="1" applyAlignment="1">
      <alignment/>
    </xf>
    <xf numFmtId="3" fontId="21" fillId="0" borderId="23" xfId="0" applyNumberFormat="1" applyFont="1" applyBorder="1" applyAlignment="1">
      <alignment/>
    </xf>
    <xf numFmtId="3" fontId="24" fillId="36" borderId="10" xfId="0" applyNumberFormat="1" applyFont="1" applyFill="1" applyBorder="1" applyAlignment="1">
      <alignment/>
    </xf>
    <xf numFmtId="3" fontId="24" fillId="36" borderId="13" xfId="0" applyNumberFormat="1" applyFont="1" applyFill="1" applyBorder="1" applyAlignment="1">
      <alignment/>
    </xf>
    <xf numFmtId="0" fontId="21" fillId="0" borderId="12" xfId="0" applyFont="1" applyBorder="1" applyAlignment="1">
      <alignment/>
    </xf>
    <xf numFmtId="3" fontId="21" fillId="0" borderId="24" xfId="0" applyNumberFormat="1" applyFont="1" applyBorder="1" applyAlignment="1">
      <alignment/>
    </xf>
    <xf numFmtId="0" fontId="21" fillId="0" borderId="19" xfId="0" applyFont="1" applyBorder="1" applyAlignment="1">
      <alignment/>
    </xf>
    <xf numFmtId="0" fontId="21" fillId="0" borderId="25" xfId="0" applyFont="1" applyBorder="1" applyAlignment="1">
      <alignment/>
    </xf>
    <xf numFmtId="0" fontId="21" fillId="0" borderId="26" xfId="0" applyFont="1" applyBorder="1" applyAlignment="1">
      <alignment/>
    </xf>
    <xf numFmtId="0" fontId="21" fillId="0" borderId="26" xfId="0" applyFont="1" applyBorder="1" applyAlignment="1">
      <alignment/>
    </xf>
    <xf numFmtId="3" fontId="21" fillId="0" borderId="26" xfId="0" applyNumberFormat="1" applyFont="1" applyBorder="1" applyAlignment="1">
      <alignment/>
    </xf>
    <xf numFmtId="3" fontId="21" fillId="0" borderId="13" xfId="0" applyNumberFormat="1" applyFont="1" applyBorder="1" applyAlignment="1">
      <alignment/>
    </xf>
    <xf numFmtId="0" fontId="13" fillId="33" borderId="10" xfId="0" applyFont="1" applyFill="1" applyBorder="1" applyAlignment="1">
      <alignment/>
    </xf>
    <xf numFmtId="3" fontId="19" fillId="33" borderId="10" xfId="0" applyNumberFormat="1" applyFont="1" applyFill="1" applyBorder="1" applyAlignment="1">
      <alignment/>
    </xf>
    <xf numFmtId="3" fontId="19" fillId="33" borderId="13" xfId="0" applyNumberFormat="1" applyFont="1" applyFill="1" applyBorder="1" applyAlignment="1">
      <alignment/>
    </xf>
    <xf numFmtId="3" fontId="21" fillId="0" borderId="14" xfId="0" applyNumberFormat="1" applyFont="1" applyBorder="1" applyAlignment="1">
      <alignment/>
    </xf>
    <xf numFmtId="0" fontId="21" fillId="0" borderId="15" xfId="0" applyFont="1" applyBorder="1" applyAlignment="1">
      <alignment/>
    </xf>
    <xf numFmtId="3" fontId="21" fillId="0" borderId="27" xfId="0" applyNumberFormat="1" applyFont="1" applyBorder="1" applyAlignment="1" quotePrefix="1">
      <alignment/>
    </xf>
    <xf numFmtId="3" fontId="21" fillId="0" borderId="27" xfId="0" applyNumberFormat="1" applyFont="1" applyBorder="1" applyAlignment="1">
      <alignment/>
    </xf>
    <xf numFmtId="0" fontId="21" fillId="0" borderId="16" xfId="0" applyFont="1" applyBorder="1" applyAlignment="1">
      <alignment/>
    </xf>
    <xf numFmtId="3" fontId="21" fillId="0" borderId="17" xfId="0" applyNumberFormat="1" applyFont="1" applyBorder="1" applyAlignment="1">
      <alignment/>
    </xf>
    <xf numFmtId="0" fontId="21" fillId="0" borderId="20" xfId="0" applyFont="1" applyBorder="1" applyAlignment="1">
      <alignment horizontal="center"/>
    </xf>
    <xf numFmtId="0" fontId="21" fillId="0" borderId="20" xfId="0" applyFont="1" applyBorder="1" applyAlignment="1">
      <alignment/>
    </xf>
    <xf numFmtId="3" fontId="21" fillId="0" borderId="21" xfId="0" applyNumberFormat="1" applyFont="1" applyBorder="1" applyAlignment="1">
      <alignment/>
    </xf>
    <xf numFmtId="0" fontId="21" fillId="0" borderId="12" xfId="0" applyFont="1" applyFill="1" applyBorder="1" applyAlignment="1">
      <alignment horizontal="center"/>
    </xf>
    <xf numFmtId="0" fontId="14" fillId="0" borderId="12" xfId="0" applyFont="1" applyFill="1" applyBorder="1" applyAlignment="1">
      <alignment horizontal="center"/>
    </xf>
    <xf numFmtId="0" fontId="21" fillId="0" borderId="12" xfId="0" applyFont="1" applyFill="1" applyBorder="1" applyAlignment="1">
      <alignment horizontal="left"/>
    </xf>
    <xf numFmtId="3" fontId="21" fillId="0" borderId="12" xfId="0" applyNumberFormat="1" applyFont="1" applyFill="1" applyBorder="1" applyAlignment="1">
      <alignment/>
    </xf>
    <xf numFmtId="3" fontId="21" fillId="0" borderId="14" xfId="0" applyNumberFormat="1" applyFont="1" applyFill="1" applyBorder="1" applyAlignment="1">
      <alignment/>
    </xf>
    <xf numFmtId="0" fontId="21" fillId="0" borderId="15" xfId="0" applyFont="1" applyFill="1" applyBorder="1" applyAlignment="1">
      <alignment horizontal="center"/>
    </xf>
    <xf numFmtId="0" fontId="14" fillId="0" borderId="15" xfId="0" applyFont="1" applyFill="1" applyBorder="1" applyAlignment="1">
      <alignment horizontal="center"/>
    </xf>
    <xf numFmtId="0" fontId="21" fillId="0" borderId="15" xfId="0" applyFont="1" applyFill="1" applyBorder="1" applyAlignment="1">
      <alignment horizontal="left"/>
    </xf>
    <xf numFmtId="3" fontId="21" fillId="0" borderId="15" xfId="0" applyNumberFormat="1" applyFont="1" applyFill="1" applyBorder="1" applyAlignment="1">
      <alignment/>
    </xf>
    <xf numFmtId="3" fontId="21" fillId="0" borderId="27" xfId="0" applyNumberFormat="1" applyFont="1" applyFill="1" applyBorder="1" applyAlignment="1">
      <alignment/>
    </xf>
    <xf numFmtId="3" fontId="21" fillId="0" borderId="16" xfId="0" applyNumberFormat="1" applyFont="1" applyFill="1" applyBorder="1" applyAlignment="1">
      <alignment/>
    </xf>
    <xf numFmtId="3" fontId="21" fillId="0" borderId="17" xfId="0" applyNumberFormat="1" applyFont="1" applyFill="1" applyBorder="1" applyAlignment="1">
      <alignment/>
    </xf>
    <xf numFmtId="0" fontId="21" fillId="0" borderId="19" xfId="0" applyFont="1" applyFill="1" applyBorder="1" applyAlignment="1">
      <alignment horizontal="center"/>
    </xf>
    <xf numFmtId="0" fontId="14" fillId="0" borderId="19" xfId="0" applyFont="1" applyFill="1" applyBorder="1" applyAlignment="1">
      <alignment horizontal="center"/>
    </xf>
    <xf numFmtId="0" fontId="21" fillId="0" borderId="19" xfId="0" applyFont="1" applyFill="1" applyBorder="1" applyAlignment="1">
      <alignment horizontal="left"/>
    </xf>
    <xf numFmtId="3" fontId="21" fillId="0" borderId="19" xfId="0" applyNumberFormat="1" applyFont="1" applyFill="1" applyBorder="1" applyAlignment="1">
      <alignment/>
    </xf>
    <xf numFmtId="3" fontId="21" fillId="0" borderId="20" xfId="0" applyNumberFormat="1" applyFont="1" applyFill="1" applyBorder="1" applyAlignment="1">
      <alignment/>
    </xf>
    <xf numFmtId="3" fontId="21" fillId="0" borderId="21" xfId="0" applyNumberFormat="1" applyFont="1" applyFill="1" applyBorder="1" applyAlignment="1">
      <alignment/>
    </xf>
    <xf numFmtId="0" fontId="21" fillId="0" borderId="16" xfId="0" applyNumberFormat="1" applyFont="1" applyFill="1" applyBorder="1" applyAlignment="1">
      <alignment vertical="center" wrapText="1"/>
    </xf>
    <xf numFmtId="0" fontId="21" fillId="0" borderId="16" xfId="0" applyFont="1" applyFill="1" applyBorder="1" applyAlignment="1">
      <alignment vertical="center" wrapText="1"/>
    </xf>
    <xf numFmtId="0" fontId="21" fillId="0" borderId="16" xfId="0" applyFont="1" applyFill="1" applyBorder="1" applyAlignment="1">
      <alignment horizontal="center"/>
    </xf>
    <xf numFmtId="0" fontId="21" fillId="0" borderId="16" xfId="0" applyFont="1" applyFill="1" applyBorder="1" applyAlignment="1">
      <alignment horizontal="left"/>
    </xf>
    <xf numFmtId="3" fontId="21" fillId="0" borderId="16" xfId="0" applyNumberFormat="1" applyFont="1" applyFill="1" applyBorder="1" applyAlignment="1" quotePrefix="1">
      <alignment/>
    </xf>
    <xf numFmtId="0" fontId="21" fillId="0" borderId="20" xfId="0" applyNumberFormat="1" applyFont="1" applyFill="1" applyBorder="1" applyAlignment="1">
      <alignment vertical="center" wrapText="1"/>
    </xf>
    <xf numFmtId="0" fontId="21" fillId="0" borderId="20" xfId="0" applyFont="1" applyFill="1" applyBorder="1" applyAlignment="1">
      <alignment vertical="center" wrapText="1"/>
    </xf>
    <xf numFmtId="0" fontId="21" fillId="0" borderId="10" xfId="0" applyFont="1" applyFill="1" applyBorder="1" applyAlignment="1">
      <alignment horizontal="center"/>
    </xf>
    <xf numFmtId="0" fontId="21" fillId="0" borderId="10" xfId="0" applyFont="1" applyFill="1" applyBorder="1" applyAlignment="1">
      <alignment horizontal="left"/>
    </xf>
    <xf numFmtId="3" fontId="21" fillId="0" borderId="10" xfId="0" applyNumberFormat="1" applyFont="1" applyFill="1" applyBorder="1" applyAlignment="1">
      <alignment/>
    </xf>
    <xf numFmtId="3" fontId="21" fillId="0" borderId="13" xfId="0" applyNumberFormat="1" applyFont="1" applyFill="1" applyBorder="1" applyAlignment="1">
      <alignment/>
    </xf>
    <xf numFmtId="0" fontId="21" fillId="0" borderId="0" xfId="0" applyFont="1" applyBorder="1" applyAlignment="1">
      <alignment/>
    </xf>
    <xf numFmtId="3" fontId="21" fillId="0" borderId="0" xfId="0" applyNumberFormat="1" applyFont="1" applyBorder="1" applyAlignment="1">
      <alignment/>
    </xf>
    <xf numFmtId="0" fontId="21" fillId="0" borderId="10" xfId="0" applyFont="1" applyBorder="1" applyAlignment="1">
      <alignment horizontal="center"/>
    </xf>
    <xf numFmtId="3" fontId="21" fillId="0" borderId="10" xfId="0" applyNumberFormat="1" applyFont="1" applyBorder="1" applyAlignment="1">
      <alignment/>
    </xf>
    <xf numFmtId="3" fontId="21" fillId="0" borderId="12" xfId="0" applyNumberFormat="1" applyFont="1" applyBorder="1" applyAlignment="1">
      <alignment/>
    </xf>
    <xf numFmtId="3" fontId="21" fillId="0" borderId="11" xfId="0" applyNumberFormat="1" applyFont="1" applyBorder="1" applyAlignment="1">
      <alignment/>
    </xf>
    <xf numFmtId="3" fontId="21" fillId="0" borderId="16" xfId="0" applyNumberFormat="1" applyFont="1" applyBorder="1" applyAlignment="1">
      <alignment/>
    </xf>
    <xf numFmtId="3" fontId="21" fillId="0" borderId="20" xfId="0" applyNumberFormat="1" applyFont="1" applyBorder="1" applyAlignment="1">
      <alignment/>
    </xf>
    <xf numFmtId="3" fontId="21" fillId="0" borderId="19" xfId="0" applyNumberFormat="1" applyFont="1" applyBorder="1" applyAlignment="1">
      <alignment/>
    </xf>
    <xf numFmtId="0" fontId="21" fillId="0" borderId="14" xfId="0" applyFont="1" applyBorder="1" applyAlignment="1">
      <alignment horizontal="left"/>
    </xf>
    <xf numFmtId="3" fontId="21" fillId="0" borderId="15" xfId="0" applyNumberFormat="1" applyFont="1" applyBorder="1" applyAlignment="1">
      <alignment/>
    </xf>
    <xf numFmtId="3" fontId="21" fillId="0" borderId="27" xfId="0" applyNumberFormat="1" applyFont="1" applyBorder="1" applyAlignment="1">
      <alignment/>
    </xf>
    <xf numFmtId="0" fontId="21" fillId="0" borderId="27" xfId="0" applyFont="1" applyBorder="1" applyAlignment="1">
      <alignment horizontal="center"/>
    </xf>
    <xf numFmtId="0" fontId="21" fillId="0" borderId="21" xfId="0" applyFont="1" applyBorder="1" applyAlignment="1">
      <alignment horizontal="center"/>
    </xf>
    <xf numFmtId="3" fontId="21" fillId="0" borderId="19" xfId="0" applyNumberFormat="1" applyFont="1" applyBorder="1" applyAlignment="1">
      <alignment/>
    </xf>
    <xf numFmtId="3" fontId="22" fillId="35" borderId="10" xfId="0" applyNumberFormat="1" applyFont="1" applyFill="1" applyBorder="1" applyAlignment="1">
      <alignment/>
    </xf>
    <xf numFmtId="0" fontId="13" fillId="0" borderId="10" xfId="0" applyFont="1" applyBorder="1" applyAlignment="1">
      <alignment wrapText="1"/>
    </xf>
    <xf numFmtId="3" fontId="8" fillId="0" borderId="10" xfId="0" applyNumberFormat="1" applyFont="1" applyBorder="1" applyAlignment="1">
      <alignment/>
    </xf>
    <xf numFmtId="3" fontId="21" fillId="0" borderId="12" xfId="0" applyNumberFormat="1" applyFont="1" applyBorder="1" applyAlignment="1">
      <alignment/>
    </xf>
    <xf numFmtId="0" fontId="21" fillId="0" borderId="10" xfId="0" applyFont="1" applyBorder="1" applyAlignment="1">
      <alignment/>
    </xf>
    <xf numFmtId="0" fontId="14" fillId="0" borderId="0" xfId="0" applyFont="1" applyBorder="1" applyAlignment="1">
      <alignment vertical="center"/>
    </xf>
    <xf numFmtId="0" fontId="24" fillId="0" borderId="0" xfId="0" applyFont="1" applyFill="1" applyBorder="1" applyAlignment="1">
      <alignment vertical="center"/>
    </xf>
    <xf numFmtId="0" fontId="14" fillId="0" borderId="0" xfId="0" applyFont="1" applyBorder="1" applyAlignment="1">
      <alignment horizontal="center" vertical="center"/>
    </xf>
    <xf numFmtId="0" fontId="21" fillId="0" borderId="0" xfId="0" applyFont="1" applyBorder="1" applyAlignment="1">
      <alignment horizontal="center" vertical="center"/>
    </xf>
    <xf numFmtId="3" fontId="21" fillId="0" borderId="0" xfId="55" applyNumberFormat="1" applyFont="1" applyBorder="1" applyAlignment="1">
      <alignment horizontal="right" vertical="center"/>
    </xf>
    <xf numFmtId="3" fontId="21" fillId="0" borderId="16" xfId="55" applyNumberFormat="1" applyFont="1" applyBorder="1" applyAlignment="1">
      <alignment horizontal="right" vertical="center"/>
    </xf>
    <xf numFmtId="3" fontId="21" fillId="33" borderId="16" xfId="55" applyNumberFormat="1" applyFont="1" applyFill="1" applyBorder="1" applyAlignment="1">
      <alignment horizontal="right" vertical="center"/>
    </xf>
    <xf numFmtId="0" fontId="21" fillId="0" borderId="16" xfId="0" applyFont="1" applyBorder="1" applyAlignment="1">
      <alignment horizontal="center" vertical="center"/>
    </xf>
    <xf numFmtId="0" fontId="21" fillId="0" borderId="0" xfId="0" applyFont="1" applyAlignment="1">
      <alignment vertical="center"/>
    </xf>
    <xf numFmtId="3" fontId="21" fillId="0" borderId="19" xfId="55" applyNumberFormat="1" applyFont="1" applyBorder="1" applyAlignment="1">
      <alignment horizontal="right" vertical="center"/>
    </xf>
    <xf numFmtId="3" fontId="21" fillId="34" borderId="16" xfId="55" applyNumberFormat="1" applyFont="1" applyFill="1" applyBorder="1" applyAlignment="1">
      <alignment horizontal="right" vertical="center"/>
    </xf>
    <xf numFmtId="3" fontId="21" fillId="0" borderId="20" xfId="55" applyNumberFormat="1" applyFont="1" applyBorder="1" applyAlignment="1">
      <alignment horizontal="right" vertical="center"/>
    </xf>
    <xf numFmtId="0" fontId="21" fillId="0" borderId="16" xfId="0" applyFont="1" applyBorder="1" applyAlignment="1">
      <alignment horizontal="center" vertical="center" wrapText="1"/>
    </xf>
    <xf numFmtId="3" fontId="21" fillId="34" borderId="12" xfId="55" applyNumberFormat="1" applyFont="1" applyFill="1" applyBorder="1" applyAlignment="1">
      <alignment horizontal="right" vertical="center"/>
    </xf>
    <xf numFmtId="0" fontId="21" fillId="0" borderId="10" xfId="0" applyFont="1" applyBorder="1" applyAlignment="1">
      <alignment vertical="center"/>
    </xf>
    <xf numFmtId="0" fontId="21" fillId="0" borderId="10" xfId="0" applyFont="1" applyBorder="1" applyAlignment="1">
      <alignment horizontal="center" vertical="center" wrapText="1"/>
    </xf>
    <xf numFmtId="3" fontId="21" fillId="0" borderId="10" xfId="55" applyNumberFormat="1" applyFont="1" applyBorder="1" applyAlignment="1">
      <alignment horizontal="right" vertical="center"/>
    </xf>
    <xf numFmtId="3" fontId="21" fillId="33" borderId="10" xfId="55" applyNumberFormat="1" applyFont="1" applyFill="1" applyBorder="1" applyAlignment="1">
      <alignment horizontal="right" vertical="center"/>
    </xf>
    <xf numFmtId="3" fontId="21" fillId="34" borderId="10" xfId="55" applyNumberFormat="1" applyFont="1" applyFill="1" applyBorder="1" applyAlignment="1">
      <alignment horizontal="right" vertical="center"/>
    </xf>
    <xf numFmtId="0" fontId="21" fillId="0" borderId="12" xfId="0" applyFont="1" applyBorder="1" applyAlignment="1">
      <alignment vertical="center" wrapText="1"/>
    </xf>
    <xf numFmtId="0" fontId="21" fillId="0" borderId="16" xfId="0" applyFont="1" applyBorder="1" applyAlignment="1">
      <alignment vertical="center" wrapText="1"/>
    </xf>
    <xf numFmtId="0" fontId="21" fillId="0" borderId="20" xfId="0" applyFont="1" applyBorder="1" applyAlignment="1">
      <alignment vertical="center" wrapText="1"/>
    </xf>
    <xf numFmtId="0" fontId="21" fillId="0" borderId="12"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2" xfId="0" applyFont="1" applyBorder="1" applyAlignment="1">
      <alignment horizontal="center" vertical="center"/>
    </xf>
    <xf numFmtId="0" fontId="21" fillId="0" borderId="20" xfId="0" applyFont="1" applyBorder="1" applyAlignment="1">
      <alignment horizontal="center" vertical="center"/>
    </xf>
    <xf numFmtId="3" fontId="21" fillId="0" borderId="12" xfId="55" applyNumberFormat="1" applyFont="1" applyBorder="1" applyAlignment="1">
      <alignment horizontal="right" vertical="center"/>
    </xf>
    <xf numFmtId="3" fontId="21" fillId="33" borderId="12" xfId="55" applyNumberFormat="1" applyFont="1" applyFill="1" applyBorder="1" applyAlignment="1">
      <alignment horizontal="right" vertical="center"/>
    </xf>
    <xf numFmtId="3" fontId="21" fillId="33" borderId="20" xfId="55" applyNumberFormat="1" applyFont="1" applyFill="1" applyBorder="1" applyAlignment="1">
      <alignment horizontal="right" vertical="center"/>
    </xf>
    <xf numFmtId="3" fontId="21" fillId="34" borderId="20" xfId="55" applyNumberFormat="1" applyFont="1" applyFill="1" applyBorder="1" applyAlignment="1">
      <alignment horizontal="right" vertical="center"/>
    </xf>
    <xf numFmtId="0" fontId="21" fillId="0" borderId="10" xfId="0" applyFont="1" applyBorder="1" applyAlignment="1">
      <alignment horizontal="center" vertical="center"/>
    </xf>
    <xf numFmtId="49" fontId="14" fillId="0" borderId="0" xfId="0" applyNumberFormat="1" applyFont="1" applyBorder="1" applyAlignment="1">
      <alignment vertical="center"/>
    </xf>
    <xf numFmtId="49" fontId="24"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0" xfId="55" applyNumberFormat="1" applyFont="1" applyBorder="1" applyAlignment="1">
      <alignment horizontal="right" vertical="center"/>
    </xf>
    <xf numFmtId="49" fontId="21" fillId="0" borderId="0" xfId="55" applyNumberFormat="1" applyFont="1" applyBorder="1" applyAlignment="1">
      <alignment horizontal="right" vertical="center"/>
    </xf>
    <xf numFmtId="0" fontId="12" fillId="0" borderId="0" xfId="0" applyFont="1" applyAlignment="1">
      <alignment/>
    </xf>
    <xf numFmtId="0" fontId="21" fillId="0" borderId="0" xfId="0" applyFont="1" applyAlignment="1">
      <alignment/>
    </xf>
    <xf numFmtId="174" fontId="14" fillId="0" borderId="0" xfId="55" applyNumberFormat="1" applyFont="1" applyBorder="1" applyAlignment="1">
      <alignment vertical="center"/>
    </xf>
    <xf numFmtId="0" fontId="14" fillId="0" borderId="0" xfId="0" applyFont="1" applyBorder="1" applyAlignment="1" applyProtection="1">
      <alignment vertical="center"/>
      <protection/>
    </xf>
    <xf numFmtId="0" fontId="14" fillId="0" borderId="0" xfId="0" applyFont="1" applyBorder="1" applyAlignment="1" applyProtection="1">
      <alignment horizontal="center" vertical="center"/>
      <protection/>
    </xf>
    <xf numFmtId="174" fontId="14" fillId="0" borderId="0" xfId="55" applyNumberFormat="1" applyFont="1" applyBorder="1" applyAlignment="1" applyProtection="1">
      <alignment vertical="center"/>
      <protection/>
    </xf>
    <xf numFmtId="0" fontId="14" fillId="0" borderId="0" xfId="0" applyFont="1" applyAlignment="1">
      <alignment/>
    </xf>
    <xf numFmtId="174" fontId="14" fillId="0" borderId="0" xfId="55" applyNumberFormat="1" applyFont="1" applyBorder="1" applyAlignment="1" applyProtection="1">
      <alignment horizontal="center" vertical="center"/>
      <protection/>
    </xf>
    <xf numFmtId="49" fontId="14" fillId="0" borderId="10" xfId="55" applyNumberFormat="1" applyFont="1" applyBorder="1" applyAlignment="1" applyProtection="1">
      <alignment horizontal="center" vertical="center" wrapText="1"/>
      <protection/>
    </xf>
    <xf numFmtId="49" fontId="14" fillId="0" borderId="13" xfId="55" applyNumberFormat="1" applyFont="1" applyBorder="1" applyAlignment="1" applyProtection="1">
      <alignment horizontal="center" vertical="center" wrapText="1"/>
      <protection/>
    </xf>
    <xf numFmtId="0" fontId="24" fillId="0" borderId="0" xfId="0" applyFont="1" applyAlignment="1">
      <alignment vertical="center"/>
    </xf>
    <xf numFmtId="0" fontId="24" fillId="0" borderId="0" xfId="0" applyFont="1" applyFill="1" applyBorder="1" applyAlignment="1">
      <alignment horizontal="center" vertical="center"/>
    </xf>
    <xf numFmtId="3" fontId="24" fillId="0" borderId="0" xfId="55" applyNumberFormat="1" applyFont="1" applyFill="1" applyBorder="1" applyAlignment="1">
      <alignment horizontal="right" vertical="center"/>
    </xf>
    <xf numFmtId="0" fontId="20" fillId="0" borderId="0" xfId="0" applyFont="1" applyAlignment="1">
      <alignment vertical="center"/>
    </xf>
    <xf numFmtId="49" fontId="14" fillId="0" borderId="0" xfId="0" applyNumberFormat="1" applyFont="1" applyBorder="1" applyAlignment="1">
      <alignment vertical="center" wrapText="1"/>
    </xf>
    <xf numFmtId="49" fontId="14" fillId="0" borderId="0" xfId="0" applyNumberFormat="1" applyFont="1" applyAlignment="1">
      <alignment vertical="center"/>
    </xf>
    <xf numFmtId="49" fontId="21" fillId="0" borderId="0" xfId="0" applyNumberFormat="1" applyFont="1" applyAlignment="1">
      <alignment vertical="center"/>
    </xf>
    <xf numFmtId="49" fontId="14" fillId="0" borderId="0" xfId="0" applyNumberFormat="1" applyFont="1" applyBorder="1" applyAlignment="1">
      <alignment horizontal="center" vertical="center" wrapText="1"/>
    </xf>
    <xf numFmtId="0" fontId="13" fillId="0" borderId="10" xfId="0" applyFont="1" applyBorder="1" applyAlignment="1">
      <alignment horizontal="center"/>
    </xf>
    <xf numFmtId="0" fontId="13" fillId="0" borderId="0" xfId="0" applyFont="1" applyAlignment="1">
      <alignment/>
    </xf>
    <xf numFmtId="0" fontId="18" fillId="0" borderId="0" xfId="0" applyFont="1" applyAlignment="1">
      <alignment/>
    </xf>
    <xf numFmtId="0" fontId="21" fillId="0" borderId="10" xfId="0" applyFont="1" applyBorder="1" applyAlignment="1">
      <alignment vertical="center" wrapText="1"/>
    </xf>
    <xf numFmtId="0" fontId="14" fillId="0" borderId="10" xfId="0" applyFont="1" applyBorder="1" applyAlignment="1">
      <alignment vertical="center"/>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xf>
    <xf numFmtId="0" fontId="21" fillId="0" borderId="15" xfId="0" applyFont="1" applyBorder="1" applyAlignment="1">
      <alignment horizontal="center" vertical="center"/>
    </xf>
    <xf numFmtId="0" fontId="21" fillId="0" borderId="15" xfId="0" applyFont="1" applyBorder="1" applyAlignment="1">
      <alignment vertical="center" wrapText="1"/>
    </xf>
    <xf numFmtId="0" fontId="21" fillId="0" borderId="15" xfId="0" applyFont="1" applyBorder="1" applyAlignment="1">
      <alignment horizontal="center" vertical="center" wrapText="1"/>
    </xf>
    <xf numFmtId="3" fontId="21" fillId="0" borderId="15" xfId="55" applyNumberFormat="1" applyFont="1" applyBorder="1" applyAlignment="1">
      <alignment horizontal="right" vertical="center"/>
    </xf>
    <xf numFmtId="3" fontId="21" fillId="33" borderId="15" xfId="55" applyNumberFormat="1" applyFont="1" applyFill="1" applyBorder="1" applyAlignment="1">
      <alignment horizontal="right" vertical="center"/>
    </xf>
    <xf numFmtId="3" fontId="21" fillId="34" borderId="15" xfId="55" applyNumberFormat="1" applyFont="1" applyFill="1" applyBorder="1" applyAlignment="1">
      <alignment horizontal="right" vertical="center"/>
    </xf>
    <xf numFmtId="0" fontId="21" fillId="0" borderId="16" xfId="0" applyFont="1" applyBorder="1" applyAlignment="1">
      <alignment vertical="center"/>
    </xf>
    <xf numFmtId="3" fontId="21" fillId="0" borderId="0" xfId="0" applyNumberFormat="1" applyFont="1" applyAlignment="1">
      <alignment/>
    </xf>
    <xf numFmtId="3" fontId="14" fillId="0" borderId="0" xfId="0" applyNumberFormat="1" applyFont="1" applyBorder="1" applyAlignment="1">
      <alignment vertical="center"/>
    </xf>
    <xf numFmtId="49" fontId="24" fillId="0" borderId="0" xfId="0" applyNumberFormat="1" applyFont="1" applyAlignment="1">
      <alignment horizontal="center" vertical="center" wrapText="1"/>
    </xf>
    <xf numFmtId="3" fontId="21" fillId="0" borderId="16" xfId="0" applyNumberFormat="1" applyFont="1" applyBorder="1" applyAlignment="1">
      <alignment vertical="center"/>
    </xf>
    <xf numFmtId="0" fontId="14" fillId="34" borderId="10" xfId="0" applyFont="1" applyFill="1" applyBorder="1" applyAlignment="1">
      <alignment vertical="center" wrapText="1"/>
    </xf>
    <xf numFmtId="0" fontId="14" fillId="34" borderId="10" xfId="0" applyFont="1" applyFill="1" applyBorder="1" applyAlignment="1">
      <alignment horizontal="center" vertical="center" wrapText="1"/>
    </xf>
    <xf numFmtId="0" fontId="21" fillId="0" borderId="28" xfId="0" applyFont="1" applyBorder="1" applyAlignment="1">
      <alignment/>
    </xf>
    <xf numFmtId="3" fontId="14" fillId="35" borderId="10" xfId="0" applyNumberFormat="1" applyFont="1" applyFill="1" applyBorder="1" applyAlignment="1">
      <alignment horizontal="center" vertical="center"/>
    </xf>
    <xf numFmtId="0" fontId="14" fillId="35" borderId="10" xfId="0" applyFont="1" applyFill="1" applyBorder="1" applyAlignment="1">
      <alignment horizontal="center" vertical="center"/>
    </xf>
    <xf numFmtId="0" fontId="14" fillId="0" borderId="12" xfId="0" applyFont="1" applyFill="1" applyBorder="1" applyAlignment="1">
      <alignment vertical="center" wrapText="1"/>
    </xf>
    <xf numFmtId="0" fontId="14" fillId="0" borderId="16" xfId="0" applyFont="1" applyBorder="1" applyAlignment="1">
      <alignment vertical="center" wrapText="1"/>
    </xf>
    <xf numFmtId="0" fontId="14" fillId="0" borderId="16" xfId="0" applyFont="1" applyBorder="1" applyAlignment="1">
      <alignment vertical="center"/>
    </xf>
    <xf numFmtId="0" fontId="14" fillId="0" borderId="20" xfId="0" applyFont="1" applyBorder="1" applyAlignment="1">
      <alignment vertical="center"/>
    </xf>
    <xf numFmtId="0" fontId="14" fillId="0" borderId="12" xfId="0" applyFont="1" applyFill="1" applyBorder="1" applyAlignment="1">
      <alignment horizontal="center" vertical="center"/>
    </xf>
    <xf numFmtId="0" fontId="14" fillId="0" borderId="16" xfId="0" applyFont="1" applyBorder="1" applyAlignment="1">
      <alignment horizontal="center" vertical="center"/>
    </xf>
    <xf numFmtId="0" fontId="14" fillId="0" borderId="20" xfId="0" applyFont="1" applyBorder="1" applyAlignment="1">
      <alignment horizontal="center" vertical="center"/>
    </xf>
    <xf numFmtId="3" fontId="14" fillId="0" borderId="12" xfId="0" applyNumberFormat="1" applyFont="1" applyFill="1" applyBorder="1" applyAlignment="1">
      <alignment vertical="center"/>
    </xf>
    <xf numFmtId="3" fontId="14" fillId="0" borderId="16" xfId="0" applyNumberFormat="1" applyFont="1" applyBorder="1" applyAlignment="1">
      <alignment vertical="center"/>
    </xf>
    <xf numFmtId="3" fontId="14" fillId="0" borderId="16" xfId="0" applyNumberFormat="1" applyFont="1" applyBorder="1" applyAlignment="1">
      <alignment horizontal="center" vertical="center"/>
    </xf>
    <xf numFmtId="3" fontId="14" fillId="0" borderId="20" xfId="0" applyNumberFormat="1" applyFont="1" applyBorder="1" applyAlignment="1">
      <alignment horizontal="center" vertical="center"/>
    </xf>
    <xf numFmtId="3" fontId="14" fillId="0" borderId="12" xfId="0" applyNumberFormat="1" applyFont="1" applyFill="1" applyBorder="1" applyAlignment="1">
      <alignment horizontal="right" vertical="center"/>
    </xf>
    <xf numFmtId="3" fontId="14" fillId="0" borderId="16" xfId="0" applyNumberFormat="1" applyFont="1" applyBorder="1" applyAlignment="1" quotePrefix="1">
      <alignment vertical="center"/>
    </xf>
    <xf numFmtId="0" fontId="28" fillId="0" borderId="0" xfId="0" applyFont="1" applyAlignment="1">
      <alignment/>
    </xf>
    <xf numFmtId="3" fontId="14" fillId="35" borderId="10" xfId="0" applyNumberFormat="1" applyFont="1" applyFill="1" applyBorder="1" applyAlignment="1">
      <alignment vertical="center"/>
    </xf>
    <xf numFmtId="3" fontId="14" fillId="0" borderId="0" xfId="0" applyNumberFormat="1" applyFont="1" applyBorder="1" applyAlignment="1" applyProtection="1">
      <alignment horizontal="right" vertical="center"/>
      <protection/>
    </xf>
    <xf numFmtId="3" fontId="14" fillId="34" borderId="10" xfId="0" applyNumberFormat="1" applyFont="1" applyFill="1" applyBorder="1" applyAlignment="1">
      <alignment vertical="center"/>
    </xf>
    <xf numFmtId="0" fontId="21" fillId="34" borderId="10" xfId="0" applyFont="1" applyFill="1" applyBorder="1" applyAlignment="1">
      <alignment vertical="center" wrapText="1"/>
    </xf>
    <xf numFmtId="0" fontId="14" fillId="38" borderId="29" xfId="0" applyFont="1" applyFill="1" applyBorder="1" applyAlignment="1">
      <alignment horizontal="center" vertical="center"/>
    </xf>
    <xf numFmtId="0" fontId="14" fillId="38" borderId="30" xfId="0" applyFont="1" applyFill="1" applyBorder="1" applyAlignment="1">
      <alignment horizontal="center" vertical="center"/>
    </xf>
    <xf numFmtId="3" fontId="21" fillId="0" borderId="17" xfId="0" applyNumberFormat="1" applyFont="1" applyBorder="1" applyAlignment="1">
      <alignment vertical="center"/>
    </xf>
    <xf numFmtId="0" fontId="14" fillId="0" borderId="31" xfId="0" applyFont="1" applyBorder="1" applyAlignment="1">
      <alignment vertical="center"/>
    </xf>
    <xf numFmtId="0" fontId="14" fillId="0" borderId="32"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vertical="center"/>
    </xf>
    <xf numFmtId="3" fontId="21" fillId="0" borderId="35" xfId="0" applyNumberFormat="1" applyFont="1" applyBorder="1" applyAlignment="1">
      <alignment vertical="center"/>
    </xf>
    <xf numFmtId="3" fontId="21" fillId="0" borderId="36" xfId="0" applyNumberFormat="1" applyFont="1" applyBorder="1" applyAlignment="1">
      <alignment vertical="center"/>
    </xf>
    <xf numFmtId="3" fontId="21" fillId="0" borderId="37" xfId="0" applyNumberFormat="1" applyFont="1" applyBorder="1" applyAlignment="1">
      <alignment vertical="center"/>
    </xf>
    <xf numFmtId="3" fontId="21" fillId="0" borderId="38" xfId="0" applyNumberFormat="1" applyFont="1" applyBorder="1" applyAlignment="1">
      <alignment vertical="center"/>
    </xf>
    <xf numFmtId="3" fontId="21" fillId="0" borderId="39" xfId="0" applyNumberFormat="1" applyFont="1" applyBorder="1" applyAlignment="1">
      <alignment vertical="center"/>
    </xf>
    <xf numFmtId="3" fontId="21" fillId="0" borderId="40" xfId="0" applyNumberFormat="1" applyFont="1" applyBorder="1" applyAlignment="1">
      <alignment vertical="center"/>
    </xf>
    <xf numFmtId="3" fontId="21" fillId="0" borderId="41" xfId="0" applyNumberFormat="1" applyFont="1" applyBorder="1" applyAlignment="1">
      <alignment vertical="center"/>
    </xf>
    <xf numFmtId="3" fontId="21" fillId="0" borderId="42" xfId="0" applyNumberFormat="1" applyFont="1" applyBorder="1" applyAlignment="1">
      <alignment vertical="center"/>
    </xf>
    <xf numFmtId="3" fontId="21" fillId="0" borderId="43" xfId="0" applyNumberFormat="1" applyFont="1" applyBorder="1" applyAlignment="1">
      <alignment vertical="center"/>
    </xf>
    <xf numFmtId="0" fontId="21" fillId="0" borderId="17" xfId="0" applyFont="1" applyBorder="1" applyAlignment="1">
      <alignment vertical="center" wrapText="1"/>
    </xf>
    <xf numFmtId="0" fontId="21" fillId="0" borderId="44" xfId="0" applyFont="1" applyBorder="1" applyAlignment="1">
      <alignment vertical="center" wrapText="1"/>
    </xf>
    <xf numFmtId="0" fontId="21" fillId="0" borderId="27" xfId="0" applyFont="1" applyBorder="1" applyAlignment="1">
      <alignment vertical="center" wrapText="1"/>
    </xf>
    <xf numFmtId="3" fontId="14" fillId="0" borderId="45" xfId="0" applyNumberFormat="1" applyFont="1" applyBorder="1" applyAlignment="1">
      <alignment vertical="center"/>
    </xf>
    <xf numFmtId="3" fontId="14" fillId="0" borderId="46" xfId="0" applyNumberFormat="1" applyFont="1" applyBorder="1" applyAlignment="1">
      <alignment vertical="center"/>
    </xf>
    <xf numFmtId="3" fontId="14" fillId="0" borderId="47" xfId="0" applyNumberFormat="1" applyFont="1" applyBorder="1" applyAlignment="1">
      <alignment vertical="center"/>
    </xf>
    <xf numFmtId="0" fontId="20" fillId="0" borderId="0" xfId="0" applyFont="1" applyAlignment="1">
      <alignment/>
    </xf>
    <xf numFmtId="0" fontId="11" fillId="0" borderId="0" xfId="0" applyFont="1" applyAlignment="1">
      <alignment/>
    </xf>
    <xf numFmtId="3" fontId="20" fillId="0" borderId="45" xfId="0" applyNumberFormat="1" applyFont="1" applyBorder="1" applyAlignment="1">
      <alignment vertical="center"/>
    </xf>
    <xf numFmtId="3" fontId="20" fillId="0" borderId="46" xfId="0" applyNumberFormat="1" applyFont="1" applyBorder="1" applyAlignment="1">
      <alignment vertical="center"/>
    </xf>
    <xf numFmtId="3" fontId="30" fillId="0" borderId="45" xfId="0" applyNumberFormat="1" applyFont="1" applyBorder="1" applyAlignment="1">
      <alignment vertical="center"/>
    </xf>
    <xf numFmtId="3" fontId="30" fillId="0" borderId="46" xfId="0" applyNumberFormat="1" applyFont="1" applyBorder="1" applyAlignment="1">
      <alignment vertical="center"/>
    </xf>
    <xf numFmtId="0" fontId="30" fillId="0" borderId="0" xfId="0" applyFont="1" applyAlignment="1">
      <alignment/>
    </xf>
    <xf numFmtId="3" fontId="30" fillId="0" borderId="13" xfId="0" applyNumberFormat="1" applyFont="1" applyBorder="1" applyAlignment="1">
      <alignment vertical="center"/>
    </xf>
    <xf numFmtId="3" fontId="20" fillId="0" borderId="13" xfId="0" applyNumberFormat="1" applyFont="1" applyBorder="1" applyAlignment="1">
      <alignment vertical="center"/>
    </xf>
    <xf numFmtId="3" fontId="14" fillId="0" borderId="41" xfId="0" applyNumberFormat="1" applyFont="1" applyBorder="1" applyAlignment="1">
      <alignment horizontal="center" vertical="center" wrapText="1"/>
    </xf>
    <xf numFmtId="3" fontId="14" fillId="0" borderId="42" xfId="0" applyNumberFormat="1" applyFont="1" applyBorder="1" applyAlignment="1">
      <alignment horizontal="center" vertical="center" wrapText="1"/>
    </xf>
    <xf numFmtId="3" fontId="21" fillId="0" borderId="48" xfId="0" applyNumberFormat="1" applyFont="1" applyBorder="1" applyAlignment="1">
      <alignment vertical="center"/>
    </xf>
    <xf numFmtId="3" fontId="21" fillId="0" borderId="49" xfId="0" applyNumberFormat="1" applyFont="1" applyBorder="1" applyAlignment="1">
      <alignment vertical="center"/>
    </xf>
    <xf numFmtId="3" fontId="21" fillId="0" borderId="50" xfId="0" applyNumberFormat="1" applyFont="1" applyBorder="1" applyAlignment="1">
      <alignment vertical="center"/>
    </xf>
    <xf numFmtId="0" fontId="2" fillId="0" borderId="0" xfId="0" applyFont="1" applyBorder="1" applyAlignment="1">
      <alignment/>
    </xf>
    <xf numFmtId="3" fontId="14" fillId="0" borderId="51" xfId="0" applyNumberFormat="1" applyFont="1" applyBorder="1" applyAlignment="1">
      <alignment horizontal="center" vertical="center" wrapText="1"/>
    </xf>
    <xf numFmtId="3" fontId="14" fillId="0" borderId="52" xfId="0" applyNumberFormat="1" applyFont="1" applyBorder="1" applyAlignment="1">
      <alignment horizontal="center" vertical="center" wrapText="1"/>
    </xf>
    <xf numFmtId="0" fontId="24" fillId="0" borderId="10" xfId="0" applyFont="1" applyBorder="1" applyAlignment="1">
      <alignment horizontal="center"/>
    </xf>
    <xf numFmtId="0" fontId="24" fillId="0" borderId="12" xfId="0" applyFont="1" applyBorder="1" applyAlignment="1">
      <alignment horizontal="center"/>
    </xf>
    <xf numFmtId="0" fontId="24" fillId="0" borderId="20" xfId="0" applyFont="1" applyBorder="1" applyAlignment="1">
      <alignment horizontal="center"/>
    </xf>
    <xf numFmtId="0" fontId="24" fillId="0" borderId="14" xfId="0" applyFont="1" applyBorder="1" applyAlignment="1">
      <alignment horizontal="center"/>
    </xf>
    <xf numFmtId="0" fontId="24" fillId="0" borderId="21" xfId="0" applyFont="1" applyBorder="1" applyAlignment="1">
      <alignment horizontal="center"/>
    </xf>
    <xf numFmtId="0" fontId="24" fillId="0" borderId="13" xfId="0" applyFont="1" applyBorder="1" applyAlignment="1">
      <alignment horizontal="center"/>
    </xf>
    <xf numFmtId="0" fontId="24" fillId="0" borderId="10" xfId="0" applyFont="1" applyBorder="1" applyAlignment="1">
      <alignment horizontal="center" vertical="center" wrapText="1"/>
    </xf>
    <xf numFmtId="4" fontId="0" fillId="0" borderId="38" xfId="0" applyNumberFormat="1" applyBorder="1" applyAlignment="1">
      <alignment/>
    </xf>
    <xf numFmtId="0" fontId="0" fillId="0" borderId="12" xfId="0" applyBorder="1" applyAlignment="1">
      <alignment/>
    </xf>
    <xf numFmtId="0" fontId="0" fillId="0" borderId="16" xfId="0" applyBorder="1" applyAlignment="1">
      <alignment/>
    </xf>
    <xf numFmtId="4" fontId="0" fillId="0" borderId="12" xfId="0" applyNumberFormat="1" applyBorder="1" applyAlignment="1">
      <alignment/>
    </xf>
    <xf numFmtId="4" fontId="0" fillId="0" borderId="16" xfId="0" applyNumberFormat="1" applyBorder="1" applyAlignment="1">
      <alignment/>
    </xf>
    <xf numFmtId="4" fontId="0" fillId="0" borderId="37" xfId="0" applyNumberFormat="1" applyBorder="1" applyAlignment="1">
      <alignment/>
    </xf>
    <xf numFmtId="4" fontId="0" fillId="0" borderId="36" xfId="0" applyNumberFormat="1" applyBorder="1" applyAlignment="1">
      <alignment/>
    </xf>
    <xf numFmtId="4" fontId="0" fillId="0" borderId="40" xfId="0" applyNumberFormat="1" applyBorder="1" applyAlignment="1">
      <alignment/>
    </xf>
    <xf numFmtId="4" fontId="0" fillId="0" borderId="39" xfId="0" applyNumberFormat="1" applyBorder="1" applyAlignment="1">
      <alignment/>
    </xf>
    <xf numFmtId="4" fontId="0" fillId="0" borderId="35" xfId="0" applyNumberFormat="1" applyBorder="1" applyAlignment="1">
      <alignment/>
    </xf>
    <xf numFmtId="0" fontId="7" fillId="0" borderId="0" xfId="0" applyFont="1" applyAlignment="1">
      <alignment/>
    </xf>
    <xf numFmtId="0" fontId="8" fillId="0" borderId="0" xfId="0" applyFont="1" applyAlignment="1">
      <alignment/>
    </xf>
    <xf numFmtId="4" fontId="8" fillId="0" borderId="0" xfId="0" applyNumberFormat="1" applyFont="1" applyAlignment="1">
      <alignment/>
    </xf>
    <xf numFmtId="4" fontId="3" fillId="0" borderId="0" xfId="0" applyNumberFormat="1" applyFont="1" applyAlignment="1">
      <alignment/>
    </xf>
    <xf numFmtId="4" fontId="4" fillId="34" borderId="51" xfId="0" applyNumberFormat="1" applyFont="1" applyFill="1" applyBorder="1" applyAlignment="1">
      <alignment horizontal="center" vertical="center" wrapText="1"/>
    </xf>
    <xf numFmtId="4" fontId="4" fillId="34" borderId="53" xfId="0" applyNumberFormat="1" applyFont="1" applyFill="1" applyBorder="1" applyAlignment="1">
      <alignment horizontal="center" vertical="center" wrapText="1"/>
    </xf>
    <xf numFmtId="0" fontId="3" fillId="35" borderId="10" xfId="0" applyFont="1" applyFill="1" applyBorder="1" applyAlignment="1">
      <alignment horizontal="center"/>
    </xf>
    <xf numFmtId="4" fontId="3" fillId="35" borderId="10" xfId="0" applyNumberFormat="1" applyFont="1" applyFill="1" applyBorder="1" applyAlignment="1">
      <alignment/>
    </xf>
    <xf numFmtId="4" fontId="3" fillId="35" borderId="45" xfId="0" applyNumberFormat="1" applyFont="1" applyFill="1" applyBorder="1" applyAlignment="1">
      <alignment/>
    </xf>
    <xf numFmtId="4" fontId="3" fillId="35" borderId="47" xfId="0" applyNumberFormat="1" applyFont="1" applyFill="1" applyBorder="1" applyAlignment="1">
      <alignment/>
    </xf>
    <xf numFmtId="4" fontId="3" fillId="35" borderId="46" xfId="0" applyNumberFormat="1" applyFont="1" applyFill="1" applyBorder="1" applyAlignment="1">
      <alignment/>
    </xf>
    <xf numFmtId="0" fontId="3" fillId="0" borderId="0" xfId="0" applyFont="1" applyBorder="1" applyAlignment="1">
      <alignment vertical="center"/>
    </xf>
    <xf numFmtId="0" fontId="34"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wrapText="1"/>
    </xf>
    <xf numFmtId="3" fontId="0" fillId="0" borderId="0" xfId="0" applyNumberFormat="1" applyAlignment="1">
      <alignment/>
    </xf>
    <xf numFmtId="3" fontId="0" fillId="0" borderId="12" xfId="0" applyNumberFormat="1" applyBorder="1" applyAlignment="1">
      <alignment/>
    </xf>
    <xf numFmtId="3" fontId="0" fillId="0" borderId="15" xfId="0" applyNumberFormat="1" applyBorder="1" applyAlignment="1">
      <alignment/>
    </xf>
    <xf numFmtId="3" fontId="14" fillId="0" borderId="10" xfId="0" applyNumberFormat="1" applyFont="1" applyBorder="1" applyAlignment="1">
      <alignment/>
    </xf>
    <xf numFmtId="0" fontId="0" fillId="0" borderId="22" xfId="0" applyBorder="1" applyAlignment="1">
      <alignment/>
    </xf>
    <xf numFmtId="3" fontId="0" fillId="0" borderId="0" xfId="0" applyNumberFormat="1" applyBorder="1" applyAlignment="1">
      <alignment/>
    </xf>
    <xf numFmtId="3" fontId="0" fillId="0" borderId="20" xfId="0" applyNumberFormat="1" applyBorder="1" applyAlignment="1">
      <alignment/>
    </xf>
    <xf numFmtId="49" fontId="14" fillId="33" borderId="10" xfId="0" applyNumberFormat="1" applyFont="1" applyFill="1" applyBorder="1" applyAlignment="1">
      <alignment horizontal="center"/>
    </xf>
    <xf numFmtId="3" fontId="0" fillId="0" borderId="10" xfId="0" applyNumberFormat="1" applyBorder="1" applyAlignment="1">
      <alignment/>
    </xf>
    <xf numFmtId="3" fontId="14" fillId="35" borderId="10" xfId="0" applyNumberFormat="1" applyFont="1" applyFill="1" applyBorder="1" applyAlignment="1">
      <alignment/>
    </xf>
    <xf numFmtId="3" fontId="14" fillId="34" borderId="10" xfId="0" applyNumberFormat="1" applyFont="1" applyFill="1" applyBorder="1" applyAlignment="1">
      <alignment/>
    </xf>
    <xf numFmtId="3" fontId="21" fillId="0" borderId="10" xfId="0" applyNumberFormat="1" applyFont="1" applyBorder="1" applyAlignment="1">
      <alignment/>
    </xf>
    <xf numFmtId="3" fontId="0" fillId="0" borderId="54" xfId="0" applyNumberFormat="1" applyBorder="1" applyAlignment="1">
      <alignment/>
    </xf>
    <xf numFmtId="3" fontId="14" fillId="35" borderId="10" xfId="55" applyNumberFormat="1" applyFont="1" applyFill="1" applyBorder="1" applyAlignment="1">
      <alignment horizontal="right" vertical="center"/>
    </xf>
    <xf numFmtId="3" fontId="20" fillId="37" borderId="10" xfId="55" applyNumberFormat="1" applyFont="1" applyFill="1" applyBorder="1" applyAlignment="1">
      <alignment horizontal="right" vertical="center"/>
    </xf>
    <xf numFmtId="3" fontId="14" fillId="35" borderId="19" xfId="55" applyNumberFormat="1" applyFont="1" applyFill="1" applyBorder="1" applyAlignment="1">
      <alignment horizontal="right" vertical="center"/>
    </xf>
    <xf numFmtId="3" fontId="24" fillId="36" borderId="10" xfId="55" applyNumberFormat="1" applyFont="1" applyFill="1" applyBorder="1" applyAlignment="1">
      <alignment horizontal="right" vertical="center"/>
    </xf>
    <xf numFmtId="3" fontId="21" fillId="0" borderId="34" xfId="0" applyNumberFormat="1" applyFont="1" applyFill="1" applyBorder="1" applyAlignment="1">
      <alignment/>
    </xf>
    <xf numFmtId="0" fontId="14" fillId="0" borderId="16" xfId="0" applyFont="1" applyFill="1" applyBorder="1" applyAlignment="1">
      <alignment horizontal="center"/>
    </xf>
    <xf numFmtId="3" fontId="14" fillId="37" borderId="11" xfId="0" applyNumberFormat="1" applyFont="1" applyFill="1" applyBorder="1" applyAlignment="1">
      <alignment/>
    </xf>
    <xf numFmtId="3" fontId="0" fillId="0" borderId="16" xfId="0" applyNumberFormat="1" applyBorder="1" applyAlignment="1">
      <alignment/>
    </xf>
    <xf numFmtId="0" fontId="8" fillId="0" borderId="16" xfId="0" applyFont="1" applyBorder="1" applyAlignment="1">
      <alignment vertical="center" wrapText="1"/>
    </xf>
    <xf numFmtId="3" fontId="3" fillId="0" borderId="16" xfId="0" applyNumberFormat="1" applyFont="1" applyBorder="1" applyAlignment="1">
      <alignment/>
    </xf>
    <xf numFmtId="0" fontId="13" fillId="0" borderId="15" xfId="0" applyFont="1" applyBorder="1" applyAlignment="1">
      <alignment vertical="center" wrapText="1"/>
    </xf>
    <xf numFmtId="0" fontId="25" fillId="0" borderId="16" xfId="0" applyFont="1" applyBorder="1" applyAlignment="1">
      <alignment vertical="center" wrapText="1"/>
    </xf>
    <xf numFmtId="0" fontId="32" fillId="0" borderId="10" xfId="0" applyFont="1" applyBorder="1" applyAlignment="1">
      <alignment wrapText="1"/>
    </xf>
    <xf numFmtId="0" fontId="21" fillId="0" borderId="23" xfId="0" applyFont="1" applyBorder="1" applyAlignment="1">
      <alignment vertical="center" wrapText="1"/>
    </xf>
    <xf numFmtId="3" fontId="21" fillId="0" borderId="28" xfId="0" applyNumberFormat="1" applyFont="1" applyBorder="1" applyAlignment="1">
      <alignment/>
    </xf>
    <xf numFmtId="3" fontId="21" fillId="0" borderId="19" xfId="0" applyNumberFormat="1" applyFont="1" applyFill="1" applyBorder="1" applyAlignment="1">
      <alignment/>
    </xf>
    <xf numFmtId="3" fontId="21" fillId="0" borderId="55" xfId="0" applyNumberFormat="1" applyFont="1" applyBorder="1" applyAlignment="1">
      <alignment/>
    </xf>
    <xf numFmtId="3" fontId="21" fillId="0" borderId="45" xfId="0" applyNumberFormat="1" applyFont="1" applyBorder="1" applyAlignment="1">
      <alignment/>
    </xf>
    <xf numFmtId="3" fontId="0" fillId="0" borderId="37" xfId="0" applyNumberFormat="1" applyBorder="1" applyAlignment="1">
      <alignment/>
    </xf>
    <xf numFmtId="3" fontId="0" fillId="0" borderId="48" xfId="0" applyNumberFormat="1" applyBorder="1" applyAlignment="1">
      <alignment/>
    </xf>
    <xf numFmtId="3" fontId="0" fillId="0" borderId="56" xfId="0" applyNumberFormat="1" applyBorder="1" applyAlignment="1">
      <alignment/>
    </xf>
    <xf numFmtId="3" fontId="0" fillId="0" borderId="51" xfId="0" applyNumberFormat="1" applyBorder="1" applyAlignment="1">
      <alignment/>
    </xf>
    <xf numFmtId="3" fontId="14" fillId="0" borderId="45" xfId="0" applyNumberFormat="1" applyFont="1" applyBorder="1" applyAlignment="1">
      <alignment/>
    </xf>
    <xf numFmtId="3" fontId="21" fillId="0" borderId="46" xfId="0" applyNumberFormat="1" applyFont="1" applyBorder="1" applyAlignment="1">
      <alignment/>
    </xf>
    <xf numFmtId="3" fontId="0" fillId="0" borderId="35" xfId="0" applyNumberFormat="1" applyBorder="1" applyAlignment="1">
      <alignment/>
    </xf>
    <xf numFmtId="3" fontId="0" fillId="0" borderId="49" xfId="0" applyNumberFormat="1" applyBorder="1" applyAlignment="1">
      <alignment/>
    </xf>
    <xf numFmtId="3" fontId="0" fillId="0" borderId="57" xfId="0" applyNumberFormat="1" applyBorder="1" applyAlignment="1">
      <alignment/>
    </xf>
    <xf numFmtId="3" fontId="0" fillId="0" borderId="52" xfId="0" applyNumberFormat="1" applyBorder="1" applyAlignment="1">
      <alignment/>
    </xf>
    <xf numFmtId="3" fontId="14" fillId="0" borderId="46" xfId="0" applyNumberFormat="1" applyFont="1" applyBorder="1" applyAlignment="1">
      <alignment/>
    </xf>
    <xf numFmtId="49" fontId="14" fillId="33" borderId="58" xfId="0" applyNumberFormat="1" applyFont="1" applyFill="1" applyBorder="1" applyAlignment="1">
      <alignment horizontal="center" vertical="center" wrapText="1"/>
    </xf>
    <xf numFmtId="3" fontId="14" fillId="35" borderId="45" xfId="0" applyNumberFormat="1" applyFont="1" applyFill="1" applyBorder="1" applyAlignment="1">
      <alignment/>
    </xf>
    <xf numFmtId="3" fontId="14" fillId="35" borderId="46" xfId="0" applyNumberFormat="1" applyFont="1" applyFill="1" applyBorder="1" applyAlignment="1">
      <alignment/>
    </xf>
    <xf numFmtId="3" fontId="0" fillId="0" borderId="40" xfId="0" applyNumberFormat="1" applyBorder="1" applyAlignment="1">
      <alignment/>
    </xf>
    <xf numFmtId="3" fontId="0" fillId="0" borderId="38" xfId="0" applyNumberFormat="1" applyBorder="1" applyAlignment="1">
      <alignment/>
    </xf>
    <xf numFmtId="3" fontId="14" fillId="37" borderId="45" xfId="0" applyNumberFormat="1" applyFont="1" applyFill="1" applyBorder="1" applyAlignment="1">
      <alignment/>
    </xf>
    <xf numFmtId="3" fontId="14" fillId="37" borderId="46" xfId="0" applyNumberFormat="1" applyFont="1" applyFill="1" applyBorder="1" applyAlignment="1">
      <alignment/>
    </xf>
    <xf numFmtId="3" fontId="14" fillId="34" borderId="54" xfId="0" applyNumberFormat="1" applyFont="1" applyFill="1" applyBorder="1" applyAlignment="1">
      <alignment horizontal="center" vertical="center" wrapText="1"/>
    </xf>
    <xf numFmtId="3" fontId="22" fillId="35" borderId="59" xfId="0" applyNumberFormat="1" applyFont="1" applyFill="1" applyBorder="1" applyAlignment="1">
      <alignment/>
    </xf>
    <xf numFmtId="3" fontId="19" fillId="33" borderId="45" xfId="0" applyNumberFormat="1" applyFont="1" applyFill="1" applyBorder="1" applyAlignment="1">
      <alignment/>
    </xf>
    <xf numFmtId="3" fontId="21" fillId="0" borderId="37" xfId="0" applyNumberFormat="1" applyFont="1" applyFill="1" applyBorder="1" applyAlignment="1">
      <alignment/>
    </xf>
    <xf numFmtId="3" fontId="22" fillId="35" borderId="60" xfId="0" applyNumberFormat="1" applyFont="1" applyFill="1" applyBorder="1" applyAlignment="1">
      <alignment/>
    </xf>
    <xf numFmtId="3" fontId="19" fillId="33" borderId="46" xfId="0" applyNumberFormat="1" applyFont="1" applyFill="1" applyBorder="1" applyAlignment="1">
      <alignment/>
    </xf>
    <xf numFmtId="3" fontId="24" fillId="36" borderId="45" xfId="0" applyNumberFormat="1" applyFont="1" applyFill="1" applyBorder="1" applyAlignment="1">
      <alignment/>
    </xf>
    <xf numFmtId="3" fontId="24" fillId="36" borderId="46" xfId="0" applyNumberFormat="1" applyFont="1" applyFill="1" applyBorder="1" applyAlignment="1">
      <alignment/>
    </xf>
    <xf numFmtId="3" fontId="19" fillId="33" borderId="45" xfId="0" applyNumberFormat="1" applyFont="1" applyFill="1" applyBorder="1" applyAlignment="1">
      <alignment/>
    </xf>
    <xf numFmtId="3" fontId="19" fillId="33" borderId="46" xfId="0" applyNumberFormat="1" applyFont="1" applyFill="1" applyBorder="1" applyAlignment="1">
      <alignment/>
    </xf>
    <xf numFmtId="3" fontId="21" fillId="0" borderId="37" xfId="0" applyNumberFormat="1" applyFont="1" applyFill="1" applyBorder="1" applyAlignment="1">
      <alignment/>
    </xf>
    <xf numFmtId="3" fontId="21" fillId="0" borderId="48" xfId="0" applyNumberFormat="1" applyFont="1" applyFill="1" applyBorder="1" applyAlignment="1">
      <alignment/>
    </xf>
    <xf numFmtId="3" fontId="21" fillId="0" borderId="40" xfId="0" applyNumberFormat="1" applyFont="1" applyFill="1" applyBorder="1" applyAlignment="1">
      <alignment/>
    </xf>
    <xf numFmtId="3" fontId="21" fillId="0" borderId="29" xfId="0" applyNumberFormat="1" applyFont="1" applyFill="1" applyBorder="1" applyAlignment="1">
      <alignment/>
    </xf>
    <xf numFmtId="3" fontId="21" fillId="0" borderId="35" xfId="0" applyNumberFormat="1" applyFont="1" applyFill="1" applyBorder="1" applyAlignment="1">
      <alignment/>
    </xf>
    <xf numFmtId="3" fontId="21" fillId="0" borderId="49" xfId="0" applyNumberFormat="1" applyFont="1" applyFill="1" applyBorder="1" applyAlignment="1">
      <alignment/>
    </xf>
    <xf numFmtId="3" fontId="21" fillId="0" borderId="38" xfId="0" applyNumberFormat="1" applyFont="1" applyFill="1" applyBorder="1" applyAlignment="1">
      <alignment/>
    </xf>
    <xf numFmtId="3" fontId="21" fillId="0" borderId="58" xfId="0" applyNumberFormat="1" applyFont="1" applyFill="1" applyBorder="1" applyAlignment="1">
      <alignment/>
    </xf>
    <xf numFmtId="3" fontId="21" fillId="0" borderId="45" xfId="0" applyNumberFormat="1" applyFont="1" applyFill="1" applyBorder="1" applyAlignment="1">
      <alignment/>
    </xf>
    <xf numFmtId="3" fontId="21" fillId="0" borderId="46" xfId="0" applyNumberFormat="1" applyFont="1" applyFill="1" applyBorder="1" applyAlignment="1">
      <alignment/>
    </xf>
    <xf numFmtId="3" fontId="21" fillId="0" borderId="45" xfId="0" applyNumberFormat="1" applyFont="1" applyBorder="1" applyAlignment="1">
      <alignment/>
    </xf>
    <xf numFmtId="3" fontId="21" fillId="0" borderId="46" xfId="0" applyNumberFormat="1" applyFont="1" applyBorder="1" applyAlignment="1">
      <alignment/>
    </xf>
    <xf numFmtId="3" fontId="14" fillId="37" borderId="59" xfId="0" applyNumberFormat="1" applyFont="1" applyFill="1" applyBorder="1" applyAlignment="1">
      <alignment/>
    </xf>
    <xf numFmtId="3" fontId="21" fillId="0" borderId="59" xfId="0" applyNumberFormat="1" applyFont="1" applyBorder="1" applyAlignment="1">
      <alignment/>
    </xf>
    <xf numFmtId="3" fontId="21" fillId="0" borderId="40" xfId="0" applyNumberFormat="1" applyFont="1" applyBorder="1" applyAlignment="1">
      <alignment/>
    </xf>
    <xf numFmtId="3" fontId="21" fillId="0" borderId="29" xfId="0" applyNumberFormat="1" applyFont="1" applyBorder="1" applyAlignment="1">
      <alignment/>
    </xf>
    <xf numFmtId="3" fontId="14" fillId="37" borderId="60" xfId="0" applyNumberFormat="1" applyFont="1" applyFill="1" applyBorder="1" applyAlignment="1">
      <alignment/>
    </xf>
    <xf numFmtId="3" fontId="21" fillId="0" borderId="60" xfId="0" applyNumberFormat="1" applyFont="1" applyBorder="1" applyAlignment="1">
      <alignment/>
    </xf>
    <xf numFmtId="3" fontId="21" fillId="0" borderId="38" xfId="0" applyNumberFormat="1" applyFont="1" applyBorder="1" applyAlignment="1">
      <alignment/>
    </xf>
    <xf numFmtId="3" fontId="21" fillId="0" borderId="58" xfId="0" applyNumberFormat="1" applyFont="1" applyBorder="1" applyAlignment="1">
      <alignment/>
    </xf>
    <xf numFmtId="3" fontId="21" fillId="0" borderId="48" xfId="0" applyNumberFormat="1" applyFont="1" applyBorder="1" applyAlignment="1">
      <alignment/>
    </xf>
    <xf numFmtId="3" fontId="21" fillId="0" borderId="48" xfId="0" applyNumberFormat="1" applyFont="1" applyBorder="1" applyAlignment="1">
      <alignment/>
    </xf>
    <xf numFmtId="3" fontId="21" fillId="0" borderId="37" xfId="0" applyNumberFormat="1" applyFont="1" applyBorder="1" applyAlignment="1">
      <alignment/>
    </xf>
    <xf numFmtId="3" fontId="21" fillId="0" borderId="29" xfId="0" applyNumberFormat="1" applyFont="1" applyBorder="1" applyAlignment="1">
      <alignment/>
    </xf>
    <xf numFmtId="3" fontId="21" fillId="0" borderId="49" xfId="0" applyNumberFormat="1" applyFont="1" applyBorder="1" applyAlignment="1">
      <alignment/>
    </xf>
    <xf numFmtId="3" fontId="21" fillId="0" borderId="49" xfId="0" applyNumberFormat="1" applyFont="1" applyBorder="1" applyAlignment="1">
      <alignment/>
    </xf>
    <xf numFmtId="3" fontId="22" fillId="35" borderId="13" xfId="0" applyNumberFormat="1" applyFont="1" applyFill="1" applyBorder="1" applyAlignment="1">
      <alignment/>
    </xf>
    <xf numFmtId="3" fontId="22" fillId="35" borderId="45" xfId="0" applyNumberFormat="1" applyFont="1" applyFill="1" applyBorder="1" applyAlignment="1">
      <alignment/>
    </xf>
    <xf numFmtId="3" fontId="8" fillId="0" borderId="45" xfId="0" applyNumberFormat="1" applyFont="1" applyBorder="1" applyAlignment="1">
      <alignment/>
    </xf>
    <xf numFmtId="3" fontId="22" fillId="35" borderId="46" xfId="0" applyNumberFormat="1" applyFont="1" applyFill="1" applyBorder="1" applyAlignment="1">
      <alignment/>
    </xf>
    <xf numFmtId="3" fontId="8" fillId="0" borderId="46" xfId="0" applyNumberFormat="1" applyFont="1" applyBorder="1" applyAlignment="1">
      <alignment/>
    </xf>
    <xf numFmtId="0" fontId="14" fillId="37" borderId="14" xfId="0" applyFont="1" applyFill="1" applyBorder="1" applyAlignment="1">
      <alignment horizontal="left"/>
    </xf>
    <xf numFmtId="0" fontId="21" fillId="0" borderId="50" xfId="0" applyFont="1" applyBorder="1" applyAlignment="1">
      <alignment/>
    </xf>
    <xf numFmtId="0" fontId="21" fillId="0" borderId="39" xfId="0" applyFont="1" applyBorder="1" applyAlignment="1">
      <alignment/>
    </xf>
    <xf numFmtId="0" fontId="21" fillId="0" borderId="43" xfId="0" applyFont="1" applyBorder="1" applyAlignment="1">
      <alignment/>
    </xf>
    <xf numFmtId="0" fontId="21" fillId="0" borderId="30" xfId="0" applyFont="1" applyBorder="1" applyAlignment="1">
      <alignment/>
    </xf>
    <xf numFmtId="0" fontId="21" fillId="0" borderId="47" xfId="0" applyFont="1" applyBorder="1" applyAlignment="1">
      <alignment/>
    </xf>
    <xf numFmtId="0" fontId="21" fillId="0" borderId="36" xfId="0" applyFont="1" applyBorder="1" applyAlignment="1">
      <alignment/>
    </xf>
    <xf numFmtId="0" fontId="21" fillId="0" borderId="53" xfId="0" applyFont="1" applyBorder="1" applyAlignment="1">
      <alignment/>
    </xf>
    <xf numFmtId="49" fontId="14" fillId="33" borderId="19" xfId="0" applyNumberFormat="1" applyFont="1" applyFill="1" applyBorder="1" applyAlignment="1">
      <alignment horizontal="center" vertical="center" wrapText="1"/>
    </xf>
    <xf numFmtId="3" fontId="14" fillId="39" borderId="10" xfId="0" applyNumberFormat="1" applyFont="1" applyFill="1" applyBorder="1" applyAlignment="1">
      <alignment/>
    </xf>
    <xf numFmtId="3" fontId="0" fillId="34" borderId="12" xfId="0" applyNumberFormat="1" applyFill="1" applyBorder="1" applyAlignment="1">
      <alignment/>
    </xf>
    <xf numFmtId="3" fontId="0" fillId="34" borderId="37" xfId="0" applyNumberFormat="1" applyFill="1" applyBorder="1" applyAlignment="1">
      <alignment/>
    </xf>
    <xf numFmtId="3" fontId="0" fillId="34" borderId="35" xfId="0" applyNumberFormat="1" applyFill="1" applyBorder="1" applyAlignment="1">
      <alignment/>
    </xf>
    <xf numFmtId="3" fontId="0" fillId="34" borderId="20" xfId="0" applyNumberFormat="1" applyFill="1" applyBorder="1" applyAlignment="1">
      <alignment/>
    </xf>
    <xf numFmtId="3" fontId="0" fillId="34" borderId="51" xfId="0" applyNumberFormat="1" applyFill="1" applyBorder="1" applyAlignment="1">
      <alignment/>
    </xf>
    <xf numFmtId="3" fontId="0" fillId="34" borderId="52" xfId="0" applyNumberFormat="1" applyFill="1" applyBorder="1" applyAlignment="1">
      <alignment/>
    </xf>
    <xf numFmtId="3" fontId="0" fillId="34" borderId="0" xfId="0" applyNumberFormat="1" applyFill="1" applyBorder="1" applyAlignment="1">
      <alignment/>
    </xf>
    <xf numFmtId="3" fontId="3" fillId="34" borderId="10" xfId="0" applyNumberFormat="1" applyFont="1" applyFill="1" applyBorder="1" applyAlignment="1">
      <alignment/>
    </xf>
    <xf numFmtId="3" fontId="21" fillId="0" borderId="26" xfId="0" applyNumberFormat="1" applyFont="1" applyBorder="1" applyAlignment="1">
      <alignment/>
    </xf>
    <xf numFmtId="0" fontId="0" fillId="0" borderId="0" xfId="0" applyAlignment="1">
      <alignment wrapText="1"/>
    </xf>
    <xf numFmtId="3" fontId="0" fillId="0" borderId="61" xfId="0" applyNumberFormat="1" applyBorder="1" applyAlignment="1">
      <alignment/>
    </xf>
    <xf numFmtId="3" fontId="0" fillId="0" borderId="62" xfId="0" applyNumberFormat="1" applyBorder="1" applyAlignment="1">
      <alignment/>
    </xf>
    <xf numFmtId="3" fontId="0" fillId="0" borderId="63" xfId="0" applyNumberFormat="1" applyBorder="1" applyAlignment="1">
      <alignment/>
    </xf>
    <xf numFmtId="49" fontId="14" fillId="33" borderId="64" xfId="0" applyNumberFormat="1" applyFont="1" applyFill="1" applyBorder="1" applyAlignment="1">
      <alignment horizontal="center" vertical="center" wrapText="1"/>
    </xf>
    <xf numFmtId="3" fontId="14" fillId="34" borderId="29" xfId="0" applyNumberFormat="1" applyFont="1" applyFill="1" applyBorder="1" applyAlignment="1">
      <alignment horizontal="center" vertical="center" wrapText="1"/>
    </xf>
    <xf numFmtId="3" fontId="14" fillId="34" borderId="58" xfId="0" applyNumberFormat="1" applyFont="1" applyFill="1" applyBorder="1" applyAlignment="1">
      <alignment horizontal="center" vertical="center" wrapText="1"/>
    </xf>
    <xf numFmtId="49" fontId="21" fillId="0" borderId="16" xfId="55" applyNumberFormat="1" applyFont="1" applyBorder="1" applyAlignment="1">
      <alignment horizontal="right" vertical="center"/>
    </xf>
    <xf numFmtId="49" fontId="21" fillId="34" borderId="16" xfId="55" applyNumberFormat="1" applyFont="1" applyFill="1" applyBorder="1" applyAlignment="1">
      <alignment horizontal="right" vertical="center"/>
    </xf>
    <xf numFmtId="0" fontId="15" fillId="0" borderId="10" xfId="0" applyFont="1" applyBorder="1" applyAlignment="1">
      <alignment vertical="center"/>
    </xf>
    <xf numFmtId="0" fontId="3" fillId="0" borderId="10" xfId="0" applyFont="1" applyBorder="1" applyAlignment="1">
      <alignment vertical="center"/>
    </xf>
    <xf numFmtId="3" fontId="14" fillId="34" borderId="64" xfId="0" applyNumberFormat="1" applyFont="1" applyFill="1" applyBorder="1" applyAlignment="1">
      <alignment horizontal="center" vertical="center" wrapText="1"/>
    </xf>
    <xf numFmtId="3" fontId="14" fillId="34" borderId="10" xfId="0" applyNumberFormat="1" applyFont="1" applyFill="1" applyBorder="1" applyAlignment="1">
      <alignment horizontal="center" vertical="center" wrapText="1"/>
    </xf>
    <xf numFmtId="3" fontId="22" fillId="35" borderId="65" xfId="0" applyNumberFormat="1" applyFont="1" applyFill="1" applyBorder="1" applyAlignment="1">
      <alignment/>
    </xf>
    <xf numFmtId="3" fontId="19" fillId="33" borderId="66" xfId="0" applyNumberFormat="1" applyFont="1" applyFill="1" applyBorder="1" applyAlignment="1">
      <alignment/>
    </xf>
    <xf numFmtId="3" fontId="14" fillId="37" borderId="66" xfId="0" applyNumberFormat="1" applyFont="1" applyFill="1" applyBorder="1" applyAlignment="1">
      <alignment/>
    </xf>
    <xf numFmtId="3" fontId="21" fillId="0" borderId="67" xfId="0" applyNumberFormat="1" applyFont="1" applyFill="1" applyBorder="1" applyAlignment="1">
      <alignment/>
    </xf>
    <xf numFmtId="3" fontId="21" fillId="0" borderId="68" xfId="0" applyNumberFormat="1" applyFont="1" applyFill="1" applyBorder="1" applyAlignment="1">
      <alignment/>
    </xf>
    <xf numFmtId="3" fontId="21" fillId="0" borderId="69" xfId="0" applyNumberFormat="1" applyFont="1" applyFill="1" applyBorder="1" applyAlignment="1">
      <alignment/>
    </xf>
    <xf numFmtId="3" fontId="21" fillId="0" borderId="66" xfId="0" applyNumberFormat="1" applyFont="1" applyFill="1" applyBorder="1" applyAlignment="1">
      <alignment/>
    </xf>
    <xf numFmtId="3" fontId="24" fillId="36" borderId="66" xfId="0" applyNumberFormat="1" applyFont="1" applyFill="1" applyBorder="1" applyAlignment="1">
      <alignment/>
    </xf>
    <xf numFmtId="3" fontId="21" fillId="0" borderId="64" xfId="0" applyNumberFormat="1" applyFont="1" applyFill="1" applyBorder="1" applyAlignment="1">
      <alignment/>
    </xf>
    <xf numFmtId="3" fontId="19" fillId="33" borderId="66" xfId="0" applyNumberFormat="1" applyFont="1" applyFill="1" applyBorder="1" applyAlignment="1">
      <alignment/>
    </xf>
    <xf numFmtId="3" fontId="21" fillId="0" borderId="68" xfId="0" applyNumberFormat="1" applyFont="1" applyBorder="1" applyAlignment="1">
      <alignment/>
    </xf>
    <xf numFmtId="3" fontId="21" fillId="0" borderId="67" xfId="0" applyNumberFormat="1" applyFont="1" applyFill="1" applyBorder="1" applyAlignment="1">
      <alignment/>
    </xf>
    <xf numFmtId="3" fontId="21" fillId="0" borderId="70" xfId="0" applyNumberFormat="1" applyFont="1" applyFill="1" applyBorder="1" applyAlignment="1">
      <alignment/>
    </xf>
    <xf numFmtId="3" fontId="21" fillId="0" borderId="68" xfId="0" applyNumberFormat="1" applyFont="1" applyFill="1" applyBorder="1" applyAlignment="1">
      <alignment/>
    </xf>
    <xf numFmtId="3" fontId="21" fillId="0" borderId="64" xfId="0" applyNumberFormat="1" applyFont="1" applyFill="1" applyBorder="1" applyAlignment="1">
      <alignment/>
    </xf>
    <xf numFmtId="3" fontId="21" fillId="0" borderId="69" xfId="0" applyNumberFormat="1" applyFont="1" applyFill="1" applyBorder="1" applyAlignment="1">
      <alignment/>
    </xf>
    <xf numFmtId="3" fontId="21" fillId="0" borderId="66" xfId="0" applyNumberFormat="1" applyFont="1" applyFill="1" applyBorder="1" applyAlignment="1">
      <alignment/>
    </xf>
    <xf numFmtId="3" fontId="21" fillId="0" borderId="66" xfId="0" applyNumberFormat="1" applyFont="1" applyBorder="1" applyAlignment="1">
      <alignment/>
    </xf>
    <xf numFmtId="3" fontId="14" fillId="37" borderId="65" xfId="0" applyNumberFormat="1" applyFont="1" applyFill="1" applyBorder="1" applyAlignment="1">
      <alignment/>
    </xf>
    <xf numFmtId="3" fontId="21" fillId="0" borderId="65" xfId="0" applyNumberFormat="1" applyFont="1" applyBorder="1" applyAlignment="1">
      <alignment/>
    </xf>
    <xf numFmtId="3" fontId="21" fillId="0" borderId="68" xfId="0" applyNumberFormat="1" applyFont="1" applyBorder="1" applyAlignment="1">
      <alignment/>
    </xf>
    <xf numFmtId="3" fontId="21" fillId="0" borderId="64" xfId="0" applyNumberFormat="1" applyFont="1" applyBorder="1" applyAlignment="1">
      <alignment/>
    </xf>
    <xf numFmtId="3" fontId="21" fillId="0" borderId="70" xfId="0" applyNumberFormat="1" applyFont="1" applyBorder="1" applyAlignment="1">
      <alignment/>
    </xf>
    <xf numFmtId="3" fontId="21" fillId="0" borderId="70" xfId="0" applyNumberFormat="1" applyFont="1" applyBorder="1" applyAlignment="1">
      <alignment/>
    </xf>
    <xf numFmtId="3" fontId="21" fillId="0" borderId="67" xfId="0" applyNumberFormat="1" applyFont="1" applyBorder="1" applyAlignment="1">
      <alignment/>
    </xf>
    <xf numFmtId="3" fontId="21" fillId="0" borderId="64" xfId="0" applyNumberFormat="1" applyFont="1" applyBorder="1" applyAlignment="1">
      <alignment/>
    </xf>
    <xf numFmtId="3" fontId="22" fillId="35" borderId="66" xfId="0" applyNumberFormat="1" applyFont="1" applyFill="1" applyBorder="1" applyAlignment="1">
      <alignment/>
    </xf>
    <xf numFmtId="3" fontId="22" fillId="35" borderId="26" xfId="0" applyNumberFormat="1" applyFont="1" applyFill="1" applyBorder="1" applyAlignment="1">
      <alignment/>
    </xf>
    <xf numFmtId="3" fontId="8" fillId="0" borderId="47" xfId="0" applyNumberFormat="1" applyFont="1" applyBorder="1" applyAlignment="1">
      <alignment/>
    </xf>
    <xf numFmtId="3" fontId="8" fillId="0" borderId="66" xfId="0" applyNumberFormat="1" applyFont="1" applyBorder="1" applyAlignment="1">
      <alignment/>
    </xf>
    <xf numFmtId="0" fontId="18" fillId="0" borderId="15" xfId="0" applyFont="1" applyBorder="1" applyAlignment="1">
      <alignment wrapText="1"/>
    </xf>
    <xf numFmtId="3" fontId="17" fillId="0" borderId="15" xfId="0" applyNumberFormat="1" applyFont="1" applyBorder="1" applyAlignment="1">
      <alignment/>
    </xf>
    <xf numFmtId="0" fontId="18" fillId="0" borderId="16" xfId="0" applyFont="1" applyBorder="1" applyAlignment="1">
      <alignment wrapText="1"/>
    </xf>
    <xf numFmtId="3" fontId="17" fillId="0" borderId="16" xfId="0" applyNumberFormat="1" applyFont="1" applyBorder="1" applyAlignment="1">
      <alignment/>
    </xf>
    <xf numFmtId="0" fontId="18" fillId="0" borderId="18" xfId="0" applyFont="1" applyBorder="1" applyAlignment="1">
      <alignment wrapText="1"/>
    </xf>
    <xf numFmtId="3" fontId="17" fillId="0" borderId="18" xfId="0" applyNumberFormat="1" applyFont="1" applyBorder="1" applyAlignment="1">
      <alignment/>
    </xf>
    <xf numFmtId="0" fontId="40" fillId="38" borderId="18" xfId="0" applyFont="1" applyFill="1" applyBorder="1" applyAlignment="1">
      <alignment vertical="center" wrapText="1"/>
    </xf>
    <xf numFmtId="3" fontId="3" fillId="0" borderId="37" xfId="0" applyNumberFormat="1" applyFont="1" applyBorder="1" applyAlignment="1">
      <alignment/>
    </xf>
    <xf numFmtId="3" fontId="3" fillId="0" borderId="35" xfId="0" applyNumberFormat="1" applyFont="1" applyBorder="1" applyAlignment="1">
      <alignment/>
    </xf>
    <xf numFmtId="3" fontId="3" fillId="0" borderId="36" xfId="0" applyNumberFormat="1" applyFont="1" applyBorder="1" applyAlignment="1">
      <alignment/>
    </xf>
    <xf numFmtId="3" fontId="3" fillId="0" borderId="67" xfId="0" applyNumberFormat="1" applyFont="1" applyBorder="1" applyAlignment="1">
      <alignment/>
    </xf>
    <xf numFmtId="0" fontId="25" fillId="0" borderId="20" xfId="0" applyFont="1" applyBorder="1" applyAlignment="1">
      <alignment vertical="center" wrapText="1"/>
    </xf>
    <xf numFmtId="49" fontId="17" fillId="38" borderId="41" xfId="0" applyNumberFormat="1" applyFont="1" applyFill="1" applyBorder="1" applyAlignment="1">
      <alignment horizontal="right" vertical="center"/>
    </xf>
    <xf numFmtId="0" fontId="32" fillId="0" borderId="15" xfId="0" applyFont="1" applyBorder="1" applyAlignment="1">
      <alignment vertical="center" wrapText="1"/>
    </xf>
    <xf numFmtId="3" fontId="8" fillId="0" borderId="16" xfId="0" applyNumberFormat="1" applyFont="1" applyFill="1" applyBorder="1" applyAlignment="1">
      <alignment/>
    </xf>
    <xf numFmtId="3" fontId="8" fillId="0" borderId="40" xfId="0" applyNumberFormat="1" applyFont="1" applyFill="1" applyBorder="1" applyAlignment="1">
      <alignment/>
    </xf>
    <xf numFmtId="3" fontId="8" fillId="0" borderId="38" xfId="0" applyNumberFormat="1" applyFont="1" applyFill="1" applyBorder="1" applyAlignment="1">
      <alignment/>
    </xf>
    <xf numFmtId="3" fontId="8" fillId="0" borderId="68" xfId="0" applyNumberFormat="1" applyFont="1" applyFill="1" applyBorder="1" applyAlignment="1">
      <alignment/>
    </xf>
    <xf numFmtId="3" fontId="8" fillId="0" borderId="39" xfId="0" applyNumberFormat="1" applyFont="1" applyFill="1" applyBorder="1" applyAlignment="1">
      <alignment/>
    </xf>
    <xf numFmtId="0" fontId="8" fillId="0" borderId="0" xfId="0" applyFont="1" applyBorder="1" applyAlignment="1">
      <alignment/>
    </xf>
    <xf numFmtId="3" fontId="8" fillId="0" borderId="16" xfId="0" applyNumberFormat="1" applyFont="1" applyBorder="1" applyAlignment="1">
      <alignment/>
    </xf>
    <xf numFmtId="3" fontId="8" fillId="0" borderId="40" xfId="0" applyNumberFormat="1" applyFont="1" applyBorder="1" applyAlignment="1">
      <alignment/>
    </xf>
    <xf numFmtId="3" fontId="8" fillId="0" borderId="38" xfId="0" applyNumberFormat="1" applyFont="1" applyBorder="1" applyAlignment="1">
      <alignment/>
    </xf>
    <xf numFmtId="3" fontId="8" fillId="0" borderId="68" xfId="0" applyNumberFormat="1" applyFont="1" applyBorder="1" applyAlignment="1">
      <alignment/>
    </xf>
    <xf numFmtId="3" fontId="8" fillId="0" borderId="39" xfId="0" applyNumberFormat="1" applyFont="1" applyBorder="1" applyAlignment="1">
      <alignment/>
    </xf>
    <xf numFmtId="3" fontId="8" fillId="0" borderId="20" xfId="0" applyNumberFormat="1" applyFont="1" applyBorder="1" applyAlignment="1">
      <alignment/>
    </xf>
    <xf numFmtId="3" fontId="8" fillId="0" borderId="51" xfId="0" applyNumberFormat="1" applyFont="1" applyBorder="1" applyAlignment="1">
      <alignment/>
    </xf>
    <xf numFmtId="3" fontId="8" fillId="0" borderId="52" xfId="0" applyNumberFormat="1" applyFont="1" applyBorder="1" applyAlignment="1">
      <alignment/>
    </xf>
    <xf numFmtId="3" fontId="8" fillId="0" borderId="69" xfId="0" applyNumberFormat="1" applyFont="1" applyBorder="1" applyAlignment="1">
      <alignment/>
    </xf>
    <xf numFmtId="3" fontId="8" fillId="0" borderId="53" xfId="0" applyNumberFormat="1" applyFont="1" applyBorder="1" applyAlignment="1">
      <alignment/>
    </xf>
    <xf numFmtId="49" fontId="17" fillId="38" borderId="18" xfId="0" applyNumberFormat="1" applyFont="1" applyFill="1" applyBorder="1" applyAlignment="1">
      <alignment horizontal="right" vertical="center"/>
    </xf>
    <xf numFmtId="49" fontId="17" fillId="38" borderId="42" xfId="0" applyNumberFormat="1" applyFont="1" applyFill="1" applyBorder="1" applyAlignment="1">
      <alignment horizontal="right" vertical="center"/>
    </xf>
    <xf numFmtId="49" fontId="17" fillId="38" borderId="71" xfId="0" applyNumberFormat="1" applyFont="1" applyFill="1" applyBorder="1" applyAlignment="1">
      <alignment horizontal="right" vertical="center"/>
    </xf>
    <xf numFmtId="49" fontId="17" fillId="38" borderId="43" xfId="0" applyNumberFormat="1" applyFont="1" applyFill="1" applyBorder="1" applyAlignment="1">
      <alignment horizontal="right" vertical="center"/>
    </xf>
    <xf numFmtId="3" fontId="8" fillId="0" borderId="20" xfId="0" applyNumberFormat="1" applyFont="1" applyFill="1" applyBorder="1" applyAlignment="1">
      <alignment/>
    </xf>
    <xf numFmtId="49" fontId="14" fillId="33" borderId="54" xfId="0" applyNumberFormat="1" applyFont="1" applyFill="1" applyBorder="1" applyAlignment="1">
      <alignment horizontal="center"/>
    </xf>
    <xf numFmtId="49" fontId="14" fillId="33" borderId="10" xfId="0" applyNumberFormat="1" applyFont="1" applyFill="1" applyBorder="1" applyAlignment="1">
      <alignment horizontal="center" vertical="center" wrapText="1"/>
    </xf>
    <xf numFmtId="3" fontId="21" fillId="0" borderId="66" xfId="0" applyNumberFormat="1" applyFont="1" applyBorder="1" applyAlignment="1">
      <alignment/>
    </xf>
    <xf numFmtId="3" fontId="0" fillId="0" borderId="67" xfId="0" applyNumberFormat="1" applyBorder="1" applyAlignment="1">
      <alignment/>
    </xf>
    <xf numFmtId="3" fontId="0" fillId="0" borderId="70" xfId="0" applyNumberFormat="1" applyBorder="1" applyAlignment="1">
      <alignment/>
    </xf>
    <xf numFmtId="3" fontId="0" fillId="0" borderId="72" xfId="0" applyNumberFormat="1" applyBorder="1" applyAlignment="1">
      <alignment/>
    </xf>
    <xf numFmtId="3" fontId="0" fillId="0" borderId="69" xfId="0" applyNumberFormat="1" applyBorder="1" applyAlignment="1">
      <alignment/>
    </xf>
    <xf numFmtId="3" fontId="14" fillId="0" borderId="66" xfId="0" applyNumberFormat="1" applyFont="1" applyBorder="1" applyAlignment="1">
      <alignment/>
    </xf>
    <xf numFmtId="3" fontId="14" fillId="35" borderId="66" xfId="0" applyNumberFormat="1" applyFont="1" applyFill="1" applyBorder="1" applyAlignment="1">
      <alignment/>
    </xf>
    <xf numFmtId="3" fontId="14" fillId="35" borderId="25" xfId="0" applyNumberFormat="1" applyFont="1" applyFill="1" applyBorder="1" applyAlignment="1">
      <alignment/>
    </xf>
    <xf numFmtId="3" fontId="14" fillId="0" borderId="25" xfId="0" applyNumberFormat="1" applyFont="1" applyBorder="1" applyAlignment="1">
      <alignment/>
    </xf>
    <xf numFmtId="3" fontId="0" fillId="34" borderId="61" xfId="0" applyNumberFormat="1" applyFill="1" applyBorder="1" applyAlignment="1">
      <alignment/>
    </xf>
    <xf numFmtId="3" fontId="0" fillId="34" borderId="63" xfId="0" applyNumberFormat="1" applyFill="1" applyBorder="1" applyAlignment="1">
      <alignment/>
    </xf>
    <xf numFmtId="3" fontId="0" fillId="34" borderId="54" xfId="0" applyNumberFormat="1" applyFill="1" applyBorder="1" applyAlignment="1">
      <alignment/>
    </xf>
    <xf numFmtId="3" fontId="14" fillId="37" borderId="25" xfId="0" applyNumberFormat="1" applyFont="1" applyFill="1" applyBorder="1" applyAlignment="1">
      <alignment/>
    </xf>
    <xf numFmtId="3" fontId="14" fillId="40" borderId="10" xfId="0" applyNumberFormat="1" applyFont="1" applyFill="1" applyBorder="1" applyAlignment="1">
      <alignment/>
    </xf>
    <xf numFmtId="3" fontId="14" fillId="40" borderId="45" xfId="0" applyNumberFormat="1" applyFont="1" applyFill="1" applyBorder="1" applyAlignment="1">
      <alignment/>
    </xf>
    <xf numFmtId="3" fontId="14" fillId="40" borderId="46" xfId="0" applyNumberFormat="1" applyFont="1" applyFill="1" applyBorder="1" applyAlignment="1">
      <alignment/>
    </xf>
    <xf numFmtId="3" fontId="14" fillId="40" borderId="66" xfId="0" applyNumberFormat="1" applyFont="1" applyFill="1" applyBorder="1" applyAlignment="1">
      <alignment/>
    </xf>
    <xf numFmtId="3" fontId="21" fillId="0" borderId="25" xfId="0" applyNumberFormat="1" applyFont="1" applyBorder="1" applyAlignment="1">
      <alignment/>
    </xf>
    <xf numFmtId="3" fontId="0" fillId="0" borderId="73" xfId="0" applyNumberFormat="1" applyBorder="1" applyAlignment="1">
      <alignment/>
    </xf>
    <xf numFmtId="3" fontId="0" fillId="0" borderId="74" xfId="0" applyNumberFormat="1" applyBorder="1" applyAlignment="1">
      <alignment/>
    </xf>
    <xf numFmtId="3" fontId="0" fillId="0" borderId="22" xfId="0" applyNumberFormat="1" applyBorder="1" applyAlignment="1">
      <alignment/>
    </xf>
    <xf numFmtId="3" fontId="0" fillId="0" borderId="75" xfId="0" applyNumberFormat="1" applyBorder="1" applyAlignment="1">
      <alignment/>
    </xf>
    <xf numFmtId="3" fontId="0" fillId="0" borderId="76" xfId="0" applyNumberFormat="1" applyBorder="1" applyAlignment="1">
      <alignment/>
    </xf>
    <xf numFmtId="0" fontId="20" fillId="0" borderId="10" xfId="0" applyFont="1" applyBorder="1" applyAlignment="1">
      <alignment vertical="center" wrapText="1"/>
    </xf>
    <xf numFmtId="14" fontId="21" fillId="0" borderId="10" xfId="0" applyNumberFormat="1" applyFont="1" applyBorder="1" applyAlignment="1">
      <alignment horizontal="left" vertical="center" wrapText="1"/>
    </xf>
    <xf numFmtId="3" fontId="21" fillId="0" borderId="10" xfId="0" applyNumberFormat="1" applyFont="1" applyBorder="1" applyAlignment="1">
      <alignment vertical="center" wrapText="1"/>
    </xf>
    <xf numFmtId="3" fontId="21" fillId="0" borderId="10" xfId="0" applyNumberFormat="1" applyFont="1" applyBorder="1" applyAlignment="1">
      <alignment horizontal="left" vertical="center" wrapText="1"/>
    </xf>
    <xf numFmtId="0" fontId="21" fillId="0" borderId="10" xfId="0" applyFont="1" applyBorder="1" applyAlignment="1">
      <alignment horizontal="left" vertical="center" wrapText="1"/>
    </xf>
    <xf numFmtId="0" fontId="24" fillId="0" borderId="12" xfId="0" applyFont="1" applyBorder="1" applyAlignment="1">
      <alignment/>
    </xf>
    <xf numFmtId="0" fontId="24" fillId="0" borderId="16" xfId="0" applyFont="1" applyBorder="1" applyAlignment="1">
      <alignment/>
    </xf>
    <xf numFmtId="0" fontId="24" fillId="0" borderId="20" xfId="0" applyFont="1" applyBorder="1" applyAlignment="1">
      <alignment/>
    </xf>
    <xf numFmtId="0" fontId="15" fillId="0" borderId="0" xfId="0" applyFont="1" applyAlignment="1">
      <alignment horizontal="center" wrapText="1"/>
    </xf>
    <xf numFmtId="4" fontId="4" fillId="34" borderId="77" xfId="0" applyNumberFormat="1" applyFont="1" applyFill="1" applyBorder="1" applyAlignment="1">
      <alignment horizontal="center" vertical="center" wrapText="1"/>
    </xf>
    <xf numFmtId="4" fontId="4" fillId="34" borderId="58" xfId="0" applyNumberFormat="1" applyFont="1" applyFill="1" applyBorder="1" applyAlignment="1">
      <alignment horizontal="center" vertical="center" wrapText="1"/>
    </xf>
    <xf numFmtId="4" fontId="4" fillId="34" borderId="29" xfId="0" applyNumberFormat="1" applyFont="1" applyFill="1" applyBorder="1" applyAlignment="1">
      <alignment horizontal="center" vertical="center" wrapText="1"/>
    </xf>
    <xf numFmtId="4" fontId="4" fillId="34" borderId="30" xfId="0" applyNumberFormat="1" applyFont="1" applyFill="1" applyBorder="1" applyAlignment="1">
      <alignment horizontal="center" vertical="center" wrapText="1"/>
    </xf>
    <xf numFmtId="3" fontId="21" fillId="0" borderId="47" xfId="0" applyNumberFormat="1" applyFont="1" applyBorder="1" applyAlignment="1">
      <alignment/>
    </xf>
    <xf numFmtId="3" fontId="21" fillId="0" borderId="35" xfId="0" applyNumberFormat="1" applyFont="1" applyBorder="1" applyAlignment="1">
      <alignment/>
    </xf>
    <xf numFmtId="3" fontId="21" fillId="0" borderId="36" xfId="0" applyNumberFormat="1" applyFont="1" applyBorder="1" applyAlignment="1">
      <alignment/>
    </xf>
    <xf numFmtId="3" fontId="21" fillId="0" borderId="50" xfId="0" applyNumberFormat="1" applyFont="1" applyBorder="1" applyAlignment="1">
      <alignment/>
    </xf>
    <xf numFmtId="3" fontId="21" fillId="0" borderId="30" xfId="0" applyNumberFormat="1" applyFont="1" applyBorder="1" applyAlignment="1">
      <alignment/>
    </xf>
    <xf numFmtId="49" fontId="17" fillId="38" borderId="51" xfId="0" applyNumberFormat="1" applyFont="1" applyFill="1" applyBorder="1" applyAlignment="1">
      <alignment horizontal="right" vertical="center"/>
    </xf>
    <xf numFmtId="3" fontId="0" fillId="0" borderId="78" xfId="0" applyNumberFormat="1" applyBorder="1" applyAlignment="1">
      <alignment/>
    </xf>
    <xf numFmtId="3" fontId="14" fillId="40" borderId="25" xfId="0" applyNumberFormat="1" applyFont="1" applyFill="1" applyBorder="1" applyAlignment="1">
      <alignment/>
    </xf>
    <xf numFmtId="3" fontId="0" fillId="0" borderId="36" xfId="0" applyNumberFormat="1" applyBorder="1" applyAlignment="1">
      <alignment/>
    </xf>
    <xf numFmtId="3" fontId="0" fillId="0" borderId="53" xfId="0" applyNumberFormat="1" applyBorder="1" applyAlignment="1">
      <alignment/>
    </xf>
    <xf numFmtId="3" fontId="0" fillId="34" borderId="36" xfId="0" applyNumberFormat="1" applyFill="1" applyBorder="1" applyAlignment="1">
      <alignment/>
    </xf>
    <xf numFmtId="3" fontId="0" fillId="34" borderId="53" xfId="0" applyNumberFormat="1" applyFill="1" applyBorder="1" applyAlignment="1">
      <alignment/>
    </xf>
    <xf numFmtId="0" fontId="42" fillId="0" borderId="0" xfId="0" applyFont="1" applyAlignment="1">
      <alignment/>
    </xf>
    <xf numFmtId="3" fontId="42" fillId="0" borderId="0" xfId="0" applyNumberFormat="1" applyFont="1" applyAlignment="1">
      <alignment/>
    </xf>
    <xf numFmtId="3" fontId="41" fillId="0" borderId="0" xfId="0" applyNumberFormat="1" applyFont="1" applyAlignment="1">
      <alignment/>
    </xf>
    <xf numFmtId="0" fontId="41" fillId="0" borderId="0" xfId="0" applyFont="1" applyAlignment="1">
      <alignment/>
    </xf>
    <xf numFmtId="49" fontId="41" fillId="34" borderId="12" xfId="0" applyNumberFormat="1" applyFont="1" applyFill="1" applyBorder="1" applyAlignment="1">
      <alignment horizontal="center" vertical="center"/>
    </xf>
    <xf numFmtId="3" fontId="41" fillId="0" borderId="0" xfId="0" applyNumberFormat="1" applyFont="1" applyAlignment="1">
      <alignment vertical="center"/>
    </xf>
    <xf numFmtId="0" fontId="41" fillId="0" borderId="0" xfId="0" applyFont="1" applyAlignment="1">
      <alignment vertical="center"/>
    </xf>
    <xf numFmtId="49" fontId="41" fillId="34" borderId="19" xfId="0" applyNumberFormat="1" applyFont="1" applyFill="1" applyBorder="1" applyAlignment="1">
      <alignment horizontal="center" vertical="center" wrapText="1"/>
    </xf>
    <xf numFmtId="49" fontId="41" fillId="34" borderId="10" xfId="0" applyNumberFormat="1" applyFont="1" applyFill="1" applyBorder="1" applyAlignment="1">
      <alignment horizontal="center" vertical="center" wrapText="1"/>
    </xf>
    <xf numFmtId="3" fontId="42" fillId="0" borderId="55" xfId="0" applyNumberFormat="1" applyFont="1" applyBorder="1" applyAlignment="1">
      <alignment vertical="center"/>
    </xf>
    <xf numFmtId="3" fontId="42" fillId="0" borderId="0" xfId="0" applyNumberFormat="1" applyFont="1" applyAlignment="1">
      <alignment vertical="center"/>
    </xf>
    <xf numFmtId="0" fontId="42" fillId="0" borderId="0" xfId="0" applyFont="1" applyAlignment="1">
      <alignment vertical="center"/>
    </xf>
    <xf numFmtId="3" fontId="42" fillId="0" borderId="28" xfId="0" applyNumberFormat="1" applyFont="1" applyBorder="1" applyAlignment="1">
      <alignment vertical="center" wrapText="1"/>
    </xf>
    <xf numFmtId="0" fontId="41" fillId="37" borderId="10" xfId="0" applyFont="1" applyFill="1" applyBorder="1" applyAlignment="1">
      <alignment vertical="center"/>
    </xf>
    <xf numFmtId="0" fontId="41" fillId="37" borderId="13" xfId="0" applyFont="1" applyFill="1" applyBorder="1" applyAlignment="1">
      <alignment vertical="center"/>
    </xf>
    <xf numFmtId="3" fontId="42" fillId="0" borderId="73" xfId="0" applyNumberFormat="1" applyFont="1" applyBorder="1" applyAlignment="1">
      <alignment vertical="center"/>
    </xf>
    <xf numFmtId="3" fontId="42" fillId="0" borderId="54" xfId="0" applyNumberFormat="1" applyFont="1" applyBorder="1" applyAlignment="1">
      <alignment vertical="center" wrapText="1"/>
    </xf>
    <xf numFmtId="0" fontId="41" fillId="40" borderId="10" xfId="0" applyFont="1" applyFill="1" applyBorder="1" applyAlignment="1">
      <alignment vertical="center"/>
    </xf>
    <xf numFmtId="3" fontId="41" fillId="0" borderId="55" xfId="0" applyNumberFormat="1" applyFont="1" applyBorder="1" applyAlignment="1">
      <alignment vertical="center"/>
    </xf>
    <xf numFmtId="3" fontId="41" fillId="0" borderId="28" xfId="0" applyNumberFormat="1" applyFont="1" applyBorder="1" applyAlignment="1">
      <alignment vertical="center" wrapText="1"/>
    </xf>
    <xf numFmtId="3" fontId="45" fillId="35" borderId="55" xfId="0" applyNumberFormat="1" applyFont="1" applyFill="1" applyBorder="1" applyAlignment="1">
      <alignment vertical="center"/>
    </xf>
    <xf numFmtId="3" fontId="45" fillId="0" borderId="0" xfId="0" applyNumberFormat="1" applyFont="1" applyBorder="1" applyAlignment="1">
      <alignment/>
    </xf>
    <xf numFmtId="0" fontId="45" fillId="0" borderId="0" xfId="0" applyFont="1" applyBorder="1" applyAlignment="1">
      <alignment/>
    </xf>
    <xf numFmtId="3" fontId="45" fillId="35" borderId="28" xfId="0" applyNumberFormat="1" applyFont="1" applyFill="1" applyBorder="1" applyAlignment="1">
      <alignment vertical="center" wrapText="1"/>
    </xf>
    <xf numFmtId="0" fontId="45" fillId="35" borderId="13" xfId="0" applyFont="1" applyFill="1" applyBorder="1" applyAlignment="1">
      <alignment vertical="center"/>
    </xf>
    <xf numFmtId="3" fontId="45" fillId="0" borderId="0" xfId="0" applyNumberFormat="1" applyFont="1" applyAlignment="1">
      <alignment vertical="center"/>
    </xf>
    <xf numFmtId="0" fontId="45" fillId="0" borderId="0" xfId="0" applyFont="1" applyAlignment="1">
      <alignment vertical="center"/>
    </xf>
    <xf numFmtId="3" fontId="44" fillId="33" borderId="55" xfId="0" applyNumberFormat="1" applyFont="1" applyFill="1" applyBorder="1" applyAlignment="1">
      <alignment vertical="center"/>
    </xf>
    <xf numFmtId="3" fontId="44" fillId="0" borderId="0" xfId="0" applyNumberFormat="1" applyFont="1" applyBorder="1" applyAlignment="1">
      <alignment/>
    </xf>
    <xf numFmtId="0" fontId="44" fillId="0" borderId="0" xfId="0" applyFont="1" applyBorder="1" applyAlignment="1">
      <alignment/>
    </xf>
    <xf numFmtId="3" fontId="44" fillId="33" borderId="28" xfId="0" applyNumberFormat="1" applyFont="1" applyFill="1" applyBorder="1" applyAlignment="1">
      <alignment vertical="center" wrapText="1"/>
    </xf>
    <xf numFmtId="0" fontId="44" fillId="33" borderId="13" xfId="0" applyFont="1" applyFill="1" applyBorder="1" applyAlignment="1">
      <alignment vertical="center"/>
    </xf>
    <xf numFmtId="3" fontId="44" fillId="0" borderId="0" xfId="0" applyNumberFormat="1" applyFont="1" applyAlignment="1">
      <alignment vertical="center"/>
    </xf>
    <xf numFmtId="0" fontId="44" fillId="0" borderId="0" xfId="0" applyFont="1" applyAlignment="1">
      <alignment vertical="center"/>
    </xf>
    <xf numFmtId="3" fontId="42" fillId="0" borderId="12" xfId="0" applyNumberFormat="1" applyFont="1" applyBorder="1" applyAlignment="1">
      <alignment horizontal="right" vertical="center"/>
    </xf>
    <xf numFmtId="3" fontId="42" fillId="0" borderId="14" xfId="0" applyNumberFormat="1" applyFont="1" applyFill="1" applyBorder="1" applyAlignment="1">
      <alignment horizontal="right" vertical="center"/>
    </xf>
    <xf numFmtId="3" fontId="42" fillId="0" borderId="19" xfId="0" applyNumberFormat="1" applyFont="1" applyBorder="1" applyAlignment="1">
      <alignment horizontal="right" vertical="center"/>
    </xf>
    <xf numFmtId="3" fontId="42" fillId="0" borderId="34" xfId="0" applyNumberFormat="1" applyFont="1" applyFill="1" applyBorder="1" applyAlignment="1">
      <alignment horizontal="right" vertical="center"/>
    </xf>
    <xf numFmtId="3" fontId="41" fillId="37" borderId="10" xfId="0" applyNumberFormat="1" applyFont="1" applyFill="1" applyBorder="1" applyAlignment="1">
      <alignment horizontal="right" vertical="center"/>
    </xf>
    <xf numFmtId="3" fontId="41" fillId="37" borderId="13" xfId="0" applyNumberFormat="1" applyFont="1" applyFill="1" applyBorder="1" applyAlignment="1">
      <alignment horizontal="right" vertical="center"/>
    </xf>
    <xf numFmtId="3" fontId="42" fillId="0" borderId="15" xfId="0" applyNumberFormat="1" applyFont="1" applyBorder="1" applyAlignment="1">
      <alignment horizontal="right" vertical="center"/>
    </xf>
    <xf numFmtId="3" fontId="42" fillId="0" borderId="27" xfId="0" applyNumberFormat="1" applyFont="1" applyFill="1" applyBorder="1" applyAlignment="1">
      <alignment horizontal="right" vertical="center"/>
    </xf>
    <xf numFmtId="3" fontId="41" fillId="40" borderId="10" xfId="0" applyNumberFormat="1" applyFont="1" applyFill="1" applyBorder="1" applyAlignment="1">
      <alignment horizontal="right" vertical="center"/>
    </xf>
    <xf numFmtId="3" fontId="41" fillId="40" borderId="13" xfId="0" applyNumberFormat="1" applyFont="1" applyFill="1" applyBorder="1" applyAlignment="1">
      <alignment horizontal="right" vertical="center"/>
    </xf>
    <xf numFmtId="3" fontId="41" fillId="0" borderId="12" xfId="0" applyNumberFormat="1" applyFont="1" applyBorder="1" applyAlignment="1">
      <alignment horizontal="right" vertical="center"/>
    </xf>
    <xf numFmtId="3" fontId="41" fillId="0" borderId="14" xfId="0" applyNumberFormat="1" applyFont="1" applyFill="1" applyBorder="1" applyAlignment="1">
      <alignment horizontal="right" vertical="center"/>
    </xf>
    <xf numFmtId="3" fontId="41" fillId="0" borderId="19" xfId="0" applyNumberFormat="1" applyFont="1" applyBorder="1" applyAlignment="1">
      <alignment horizontal="right" vertical="center"/>
    </xf>
    <xf numFmtId="3" fontId="41" fillId="0" borderId="34" xfId="0" applyNumberFormat="1" applyFont="1" applyFill="1" applyBorder="1" applyAlignment="1">
      <alignment horizontal="right" vertical="center"/>
    </xf>
    <xf numFmtId="3" fontId="45" fillId="35" borderId="12" xfId="0" applyNumberFormat="1" applyFont="1" applyFill="1" applyBorder="1" applyAlignment="1">
      <alignment horizontal="right" vertical="center"/>
    </xf>
    <xf numFmtId="3" fontId="45" fillId="35" borderId="19" xfId="0" applyNumberFormat="1" applyFont="1" applyFill="1" applyBorder="1" applyAlignment="1">
      <alignment horizontal="right" vertical="center"/>
    </xf>
    <xf numFmtId="3" fontId="45" fillId="35" borderId="10" xfId="0" applyNumberFormat="1" applyFont="1" applyFill="1" applyBorder="1" applyAlignment="1">
      <alignment horizontal="right" vertical="center"/>
    </xf>
    <xf numFmtId="3" fontId="44" fillId="33" borderId="12" xfId="0" applyNumberFormat="1" applyFont="1" applyFill="1" applyBorder="1" applyAlignment="1">
      <alignment horizontal="right" vertical="center"/>
    </xf>
    <xf numFmtId="3" fontId="44" fillId="33" borderId="19" xfId="0" applyNumberFormat="1" applyFont="1" applyFill="1" applyBorder="1" applyAlignment="1">
      <alignment horizontal="right" vertical="center"/>
    </xf>
    <xf numFmtId="3" fontId="44" fillId="33" borderId="10" xfId="0" applyNumberFormat="1" applyFont="1" applyFill="1" applyBorder="1" applyAlignment="1">
      <alignment horizontal="right" vertical="center"/>
    </xf>
    <xf numFmtId="3" fontId="21" fillId="0" borderId="79" xfId="0" applyNumberFormat="1" applyFont="1" applyBorder="1" applyAlignment="1">
      <alignment/>
    </xf>
    <xf numFmtId="49" fontId="21" fillId="0" borderId="0" xfId="0" applyNumberFormat="1" applyFont="1" applyAlignment="1">
      <alignment vertical="center" wrapText="1"/>
    </xf>
    <xf numFmtId="3" fontId="21" fillId="0" borderId="80" xfId="0" applyNumberFormat="1" applyFont="1" applyBorder="1" applyAlignment="1">
      <alignment/>
    </xf>
    <xf numFmtId="3" fontId="0" fillId="0" borderId="79" xfId="0" applyNumberFormat="1" applyBorder="1" applyAlignment="1">
      <alignment/>
    </xf>
    <xf numFmtId="3" fontId="14" fillId="0" borderId="80" xfId="0" applyNumberFormat="1" applyFont="1" applyBorder="1" applyAlignment="1">
      <alignment/>
    </xf>
    <xf numFmtId="3" fontId="14" fillId="40" borderId="80" xfId="0" applyNumberFormat="1" applyFont="1" applyFill="1" applyBorder="1" applyAlignment="1">
      <alignment/>
    </xf>
    <xf numFmtId="3" fontId="14" fillId="35" borderId="80" xfId="0" applyNumberFormat="1" applyFont="1" applyFill="1" applyBorder="1" applyAlignment="1">
      <alignment/>
    </xf>
    <xf numFmtId="3" fontId="14" fillId="37" borderId="80" xfId="0" applyNumberFormat="1" applyFont="1" applyFill="1" applyBorder="1" applyAlignment="1">
      <alignment/>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21" fillId="0" borderId="54" xfId="0" applyFont="1" applyBorder="1" applyAlignment="1">
      <alignment horizontal="center"/>
    </xf>
    <xf numFmtId="0" fontId="21" fillId="0" borderId="81" xfId="0" applyFont="1" applyBorder="1" applyAlignment="1">
      <alignment/>
    </xf>
    <xf numFmtId="0" fontId="21" fillId="0" borderId="18" xfId="0" applyFont="1" applyFill="1" applyBorder="1" applyAlignment="1">
      <alignment vertical="center" wrapText="1"/>
    </xf>
    <xf numFmtId="0" fontId="21" fillId="0" borderId="15" xfId="0" applyFont="1" applyFill="1" applyBorder="1" applyAlignment="1">
      <alignment vertical="center" wrapText="1"/>
    </xf>
    <xf numFmtId="0" fontId="21" fillId="0" borderId="54" xfId="0" applyFont="1" applyFill="1" applyBorder="1" applyAlignment="1">
      <alignment horizontal="center"/>
    </xf>
    <xf numFmtId="0" fontId="21" fillId="0" borderId="54" xfId="0" applyFont="1" applyFill="1" applyBorder="1" applyAlignment="1">
      <alignment horizontal="left"/>
    </xf>
    <xf numFmtId="3" fontId="21" fillId="0" borderId="54" xfId="0" applyNumberFormat="1" applyFont="1" applyFill="1" applyBorder="1" applyAlignment="1">
      <alignment/>
    </xf>
    <xf numFmtId="3" fontId="21" fillId="0" borderId="54" xfId="0" applyNumberFormat="1" applyFont="1" applyFill="1" applyBorder="1" applyAlignment="1" quotePrefix="1">
      <alignment/>
    </xf>
    <xf numFmtId="3" fontId="21" fillId="0" borderId="23" xfId="0" applyNumberFormat="1" applyFont="1" applyFill="1" applyBorder="1" applyAlignment="1">
      <alignment/>
    </xf>
    <xf numFmtId="3" fontId="21" fillId="0" borderId="72" xfId="0" applyNumberFormat="1" applyFont="1" applyFill="1" applyBorder="1" applyAlignment="1">
      <alignment/>
    </xf>
    <xf numFmtId="3" fontId="21" fillId="0" borderId="18" xfId="0" applyNumberFormat="1" applyFont="1" applyFill="1" applyBorder="1" applyAlignment="1">
      <alignment/>
    </xf>
    <xf numFmtId="3" fontId="21" fillId="0" borderId="15" xfId="0" applyNumberFormat="1" applyFont="1" applyFill="1" applyBorder="1" applyAlignment="1">
      <alignment/>
    </xf>
    <xf numFmtId="0" fontId="21" fillId="0" borderId="11" xfId="0" applyFont="1" applyFill="1" applyBorder="1" applyAlignment="1">
      <alignment vertical="center" wrapText="1"/>
    </xf>
    <xf numFmtId="0" fontId="21" fillId="0" borderId="11" xfId="0" applyFont="1" applyFill="1" applyBorder="1" applyAlignment="1">
      <alignment horizontal="center"/>
    </xf>
    <xf numFmtId="0" fontId="21" fillId="0" borderId="11" xfId="0" applyFont="1" applyFill="1" applyBorder="1" applyAlignment="1">
      <alignment horizontal="left"/>
    </xf>
    <xf numFmtId="3" fontId="21" fillId="0" borderId="11" xfId="0" applyNumberFormat="1" applyFont="1" applyFill="1" applyBorder="1" applyAlignment="1">
      <alignment/>
    </xf>
    <xf numFmtId="3" fontId="21" fillId="0" borderId="11" xfId="0" applyNumberFormat="1" applyFont="1" applyFill="1" applyBorder="1" applyAlignment="1" quotePrefix="1">
      <alignment/>
    </xf>
    <xf numFmtId="3" fontId="21" fillId="0" borderId="32" xfId="0" applyNumberFormat="1" applyFont="1" applyFill="1" applyBorder="1" applyAlignment="1">
      <alignment/>
    </xf>
    <xf numFmtId="3" fontId="21" fillId="0" borderId="65" xfId="0" applyNumberFormat="1" applyFont="1" applyFill="1" applyBorder="1" applyAlignment="1">
      <alignment/>
    </xf>
    <xf numFmtId="3" fontId="21" fillId="0" borderId="11" xfId="0" applyNumberFormat="1" applyFont="1" applyFill="1" applyBorder="1" applyAlignment="1">
      <alignment/>
    </xf>
    <xf numFmtId="49" fontId="14" fillId="33" borderId="25" xfId="0" applyNumberFormat="1" applyFont="1" applyFill="1" applyBorder="1" applyAlignment="1">
      <alignment horizontal="center"/>
    </xf>
    <xf numFmtId="49" fontId="14" fillId="33" borderId="33" xfId="0" applyNumberFormat="1" applyFont="1" applyFill="1" applyBorder="1" applyAlignment="1">
      <alignment horizontal="center" vertical="center" wrapText="1"/>
    </xf>
    <xf numFmtId="49" fontId="14" fillId="33" borderId="28" xfId="0" applyNumberFormat="1" applyFont="1" applyFill="1" applyBorder="1" applyAlignment="1">
      <alignment horizontal="center" vertical="center" wrapText="1"/>
    </xf>
    <xf numFmtId="0" fontId="21" fillId="0" borderId="44" xfId="0" applyFont="1" applyBorder="1" applyAlignment="1">
      <alignment/>
    </xf>
    <xf numFmtId="3" fontId="21" fillId="0" borderId="44" xfId="0" applyNumberFormat="1" applyFont="1" applyBorder="1" applyAlignment="1">
      <alignment/>
    </xf>
    <xf numFmtId="3" fontId="21" fillId="0" borderId="71" xfId="0" applyNumberFormat="1" applyFont="1" applyBorder="1" applyAlignment="1">
      <alignment/>
    </xf>
    <xf numFmtId="0" fontId="97" fillId="0" borderId="10" xfId="0" applyFont="1" applyBorder="1" applyAlignment="1">
      <alignment vertical="center"/>
    </xf>
    <xf numFmtId="0" fontId="3" fillId="0" borderId="12" xfId="0" applyFont="1" applyBorder="1" applyAlignment="1">
      <alignment vertical="center"/>
    </xf>
    <xf numFmtId="0" fontId="97" fillId="0" borderId="12" xfId="0" applyFont="1" applyBorder="1" applyAlignment="1">
      <alignment vertical="center"/>
    </xf>
    <xf numFmtId="0" fontId="21" fillId="0" borderId="11" xfId="0" applyFont="1" applyBorder="1" applyAlignment="1">
      <alignment vertical="center" wrapText="1"/>
    </xf>
    <xf numFmtId="3" fontId="21" fillId="0" borderId="38" xfId="0" applyNumberFormat="1" applyFont="1" applyBorder="1" applyAlignment="1">
      <alignment horizontal="center" vertical="center"/>
    </xf>
    <xf numFmtId="3" fontId="38" fillId="0" borderId="49" xfId="0" applyNumberFormat="1" applyFont="1" applyBorder="1" applyAlignment="1">
      <alignment horizontal="center" vertical="center"/>
    </xf>
    <xf numFmtId="3" fontId="14" fillId="0" borderId="46" xfId="0" applyNumberFormat="1" applyFont="1" applyBorder="1" applyAlignment="1">
      <alignment horizontal="center" vertical="center"/>
    </xf>
    <xf numFmtId="3" fontId="21" fillId="0" borderId="0" xfId="0" applyNumberFormat="1" applyFont="1" applyBorder="1" applyAlignment="1">
      <alignment horizontal="center"/>
    </xf>
    <xf numFmtId="3" fontId="30" fillId="0" borderId="46" xfId="0" applyNumberFormat="1" applyFont="1" applyBorder="1" applyAlignment="1">
      <alignment horizontal="center" vertical="center"/>
    </xf>
    <xf numFmtId="3" fontId="20" fillId="0" borderId="46" xfId="0" applyNumberFormat="1" applyFont="1" applyBorder="1" applyAlignment="1">
      <alignment horizontal="center" vertical="center"/>
    </xf>
    <xf numFmtId="3" fontId="21" fillId="0" borderId="35" xfId="0" applyNumberFormat="1" applyFont="1" applyBorder="1" applyAlignment="1">
      <alignment horizontal="center" vertical="center"/>
    </xf>
    <xf numFmtId="3" fontId="21" fillId="0" borderId="49" xfId="0" applyNumberFormat="1" applyFont="1" applyBorder="1" applyAlignment="1">
      <alignment horizontal="center" vertical="center"/>
    </xf>
    <xf numFmtId="0" fontId="14" fillId="0" borderId="25" xfId="0" applyFont="1" applyBorder="1" applyAlignment="1">
      <alignment vertical="center"/>
    </xf>
    <xf numFmtId="0" fontId="14" fillId="0" borderId="13" xfId="0" applyFont="1" applyBorder="1" applyAlignment="1">
      <alignment vertical="center"/>
    </xf>
    <xf numFmtId="4" fontId="4" fillId="34" borderId="41" xfId="0" applyNumberFormat="1" applyFont="1" applyFill="1" applyBorder="1" applyAlignment="1">
      <alignment horizontal="center" vertical="center" wrapText="1"/>
    </xf>
    <xf numFmtId="4" fontId="4" fillId="34" borderId="43" xfId="0" applyNumberFormat="1" applyFont="1" applyFill="1" applyBorder="1" applyAlignment="1">
      <alignment horizontal="center" vertical="center" wrapText="1"/>
    </xf>
    <xf numFmtId="4" fontId="4" fillId="34" borderId="62" xfId="0" applyNumberFormat="1" applyFont="1" applyFill="1" applyBorder="1" applyAlignment="1">
      <alignment horizontal="center" vertical="center" wrapText="1"/>
    </xf>
    <xf numFmtId="4" fontId="4" fillId="34" borderId="57" xfId="0" applyNumberFormat="1" applyFont="1" applyFill="1" applyBorder="1" applyAlignment="1">
      <alignment horizontal="center" vertical="center" wrapText="1"/>
    </xf>
    <xf numFmtId="4" fontId="4" fillId="34" borderId="56" xfId="0" applyNumberFormat="1" applyFont="1" applyFill="1" applyBorder="1" applyAlignment="1">
      <alignment horizontal="center" vertical="center" wrapText="1"/>
    </xf>
    <xf numFmtId="4" fontId="4" fillId="34" borderId="81" xfId="0" applyNumberFormat="1" applyFont="1" applyFill="1" applyBorder="1" applyAlignment="1">
      <alignment horizontal="center" vertical="center" wrapText="1"/>
    </xf>
    <xf numFmtId="3" fontId="0" fillId="41" borderId="35" xfId="0" applyNumberFormat="1" applyFill="1" applyBorder="1" applyAlignment="1">
      <alignment/>
    </xf>
    <xf numFmtId="3" fontId="0" fillId="41" borderId="67" xfId="0" applyNumberFormat="1" applyFill="1" applyBorder="1" applyAlignment="1">
      <alignment/>
    </xf>
    <xf numFmtId="4" fontId="0" fillId="0" borderId="73" xfId="0" applyNumberFormat="1" applyBorder="1" applyAlignment="1">
      <alignment/>
    </xf>
    <xf numFmtId="4" fontId="0" fillId="0" borderId="14" xfId="0" applyNumberFormat="1" applyBorder="1" applyAlignment="1">
      <alignment/>
    </xf>
    <xf numFmtId="3" fontId="0" fillId="41" borderId="16" xfId="0" applyNumberFormat="1" applyFill="1" applyBorder="1" applyAlignment="1">
      <alignment/>
    </xf>
    <xf numFmtId="3" fontId="0" fillId="41" borderId="40" xfId="0" applyNumberFormat="1" applyFill="1" applyBorder="1" applyAlignment="1">
      <alignment/>
    </xf>
    <xf numFmtId="3" fontId="0" fillId="41" borderId="39" xfId="0" applyNumberFormat="1" applyFill="1" applyBorder="1" applyAlignment="1">
      <alignment/>
    </xf>
    <xf numFmtId="3" fontId="0" fillId="41" borderId="38" xfId="0" applyNumberFormat="1" applyFill="1" applyBorder="1" applyAlignment="1">
      <alignment/>
    </xf>
    <xf numFmtId="3" fontId="0" fillId="0" borderId="68" xfId="0" applyNumberFormat="1" applyBorder="1" applyAlignment="1">
      <alignment/>
    </xf>
    <xf numFmtId="3" fontId="0" fillId="0" borderId="39" xfId="0" applyNumberFormat="1" applyBorder="1" applyAlignment="1">
      <alignment/>
    </xf>
    <xf numFmtId="4" fontId="0" fillId="0" borderId="74" xfId="0" applyNumberFormat="1" applyBorder="1" applyAlignment="1">
      <alignment/>
    </xf>
    <xf numFmtId="4" fontId="0" fillId="0" borderId="17" xfId="0" applyNumberFormat="1" applyBorder="1" applyAlignment="1">
      <alignment/>
    </xf>
    <xf numFmtId="3" fontId="3" fillId="35" borderId="10" xfId="0" applyNumberFormat="1" applyFont="1" applyFill="1" applyBorder="1" applyAlignment="1">
      <alignment/>
    </xf>
    <xf numFmtId="3" fontId="3" fillId="35" borderId="45" xfId="0" applyNumberFormat="1" applyFont="1" applyFill="1" applyBorder="1" applyAlignment="1">
      <alignment/>
    </xf>
    <xf numFmtId="3" fontId="3" fillId="35" borderId="47" xfId="0" applyNumberFormat="1" applyFont="1" applyFill="1" applyBorder="1" applyAlignment="1">
      <alignment/>
    </xf>
    <xf numFmtId="3" fontId="3" fillId="35" borderId="46" xfId="0" applyNumberFormat="1" applyFont="1" applyFill="1" applyBorder="1" applyAlignment="1">
      <alignment/>
    </xf>
    <xf numFmtId="4" fontId="3" fillId="35" borderId="19" xfId="0" applyNumberFormat="1" applyFont="1" applyFill="1" applyBorder="1" applyAlignment="1">
      <alignment/>
    </xf>
    <xf numFmtId="4" fontId="3" fillId="35" borderId="29" xfId="0" applyNumberFormat="1" applyFont="1" applyFill="1" applyBorder="1" applyAlignment="1">
      <alignment/>
    </xf>
    <xf numFmtId="4" fontId="3" fillId="35" borderId="30" xfId="0" applyNumberFormat="1" applyFont="1" applyFill="1" applyBorder="1" applyAlignment="1">
      <alignment/>
    </xf>
    <xf numFmtId="4" fontId="3" fillId="35" borderId="58" xfId="0" applyNumberFormat="1" applyFont="1" applyFill="1" applyBorder="1" applyAlignment="1">
      <alignment/>
    </xf>
    <xf numFmtId="0" fontId="0" fillId="0" borderId="0" xfId="0" applyFont="1" applyAlignment="1">
      <alignment/>
    </xf>
    <xf numFmtId="0" fontId="17" fillId="0" borderId="0" xfId="0" applyFont="1" applyAlignment="1">
      <alignment/>
    </xf>
    <xf numFmtId="3" fontId="21" fillId="0" borderId="73" xfId="0" applyNumberFormat="1" applyFont="1" applyFill="1" applyBorder="1" applyAlignment="1">
      <alignment/>
    </xf>
    <xf numFmtId="3" fontId="21" fillId="0" borderId="55" xfId="0" applyNumberFormat="1" applyFont="1" applyFill="1" applyBorder="1" applyAlignment="1">
      <alignment/>
    </xf>
    <xf numFmtId="3" fontId="21" fillId="0" borderId="74" xfId="0" applyNumberFormat="1" applyFont="1" applyFill="1" applyBorder="1" applyAlignment="1">
      <alignment/>
    </xf>
    <xf numFmtId="3" fontId="21" fillId="0" borderId="60" xfId="0" applyNumberFormat="1" applyFont="1" applyFill="1" applyBorder="1" applyAlignment="1">
      <alignment/>
    </xf>
    <xf numFmtId="3" fontId="21" fillId="0" borderId="82" xfId="0" applyNumberFormat="1" applyFont="1" applyFill="1" applyBorder="1" applyAlignment="1">
      <alignment/>
    </xf>
    <xf numFmtId="3" fontId="21" fillId="0" borderId="24" xfId="0" applyNumberFormat="1" applyFont="1" applyFill="1" applyBorder="1" applyAlignment="1">
      <alignment/>
    </xf>
    <xf numFmtId="3" fontId="14" fillId="37" borderId="26" xfId="0" applyNumberFormat="1" applyFont="1" applyFill="1" applyBorder="1" applyAlignment="1">
      <alignment/>
    </xf>
    <xf numFmtId="3" fontId="14" fillId="37" borderId="58" xfId="0" applyNumberFormat="1" applyFont="1" applyFill="1" applyBorder="1" applyAlignment="1">
      <alignment/>
    </xf>
    <xf numFmtId="3" fontId="21" fillId="0" borderId="28" xfId="0" applyNumberFormat="1" applyFont="1" applyFill="1" applyBorder="1" applyAlignment="1">
      <alignment/>
    </xf>
    <xf numFmtId="3" fontId="21" fillId="0" borderId="26" xfId="0" applyNumberFormat="1" applyFont="1" applyFill="1" applyBorder="1" applyAlignment="1">
      <alignment/>
    </xf>
    <xf numFmtId="0" fontId="21" fillId="0" borderId="27" xfId="0" applyFont="1" applyBorder="1" applyAlignment="1">
      <alignment horizontal="left"/>
    </xf>
    <xf numFmtId="3" fontId="21" fillId="0" borderId="70" xfId="0" applyNumberFormat="1" applyFont="1" applyFill="1" applyBorder="1" applyAlignment="1">
      <alignment/>
    </xf>
    <xf numFmtId="3" fontId="21" fillId="0" borderId="39" xfId="0" applyNumberFormat="1" applyFont="1" applyFill="1" applyBorder="1" applyAlignment="1">
      <alignment/>
    </xf>
    <xf numFmtId="0" fontId="17" fillId="33" borderId="10" xfId="0" applyFont="1" applyFill="1" applyBorder="1" applyAlignment="1">
      <alignment/>
    </xf>
    <xf numFmtId="3" fontId="21" fillId="0" borderId="83" xfId="0" applyNumberFormat="1" applyFont="1" applyFill="1" applyBorder="1" applyAlignment="1">
      <alignment/>
    </xf>
    <xf numFmtId="3" fontId="21" fillId="0" borderId="82" xfId="0" applyNumberFormat="1" applyFont="1" applyFill="1" applyBorder="1" applyAlignment="1">
      <alignment/>
    </xf>
    <xf numFmtId="3" fontId="21" fillId="0" borderId="0" xfId="0" applyNumberFormat="1" applyFont="1" applyFill="1" applyBorder="1" applyAlignment="1">
      <alignment/>
    </xf>
    <xf numFmtId="3" fontId="21" fillId="0" borderId="24" xfId="0" applyNumberFormat="1" applyFont="1" applyFill="1" applyBorder="1" applyAlignment="1">
      <alignment/>
    </xf>
    <xf numFmtId="3" fontId="21" fillId="0" borderId="84" xfId="0" applyNumberFormat="1" applyFont="1" applyFill="1" applyBorder="1" applyAlignment="1">
      <alignment/>
    </xf>
    <xf numFmtId="0" fontId="21" fillId="0" borderId="11" xfId="0" applyFont="1" applyBorder="1" applyAlignment="1">
      <alignment horizontal="center"/>
    </xf>
    <xf numFmtId="0" fontId="17" fillId="33" borderId="10" xfId="0" applyFont="1" applyFill="1" applyBorder="1" applyAlignment="1">
      <alignment/>
    </xf>
    <xf numFmtId="0" fontId="21" fillId="0" borderId="32" xfId="0" applyFont="1" applyBorder="1" applyAlignment="1">
      <alignment horizontal="left"/>
    </xf>
    <xf numFmtId="0" fontId="21" fillId="0" borderId="17" xfId="0" applyFont="1" applyBorder="1" applyAlignment="1">
      <alignment horizontal="left"/>
    </xf>
    <xf numFmtId="0" fontId="8" fillId="0" borderId="0" xfId="0" applyFont="1" applyAlignment="1">
      <alignment/>
    </xf>
    <xf numFmtId="0" fontId="17" fillId="0" borderId="0" xfId="0" applyFont="1" applyAlignment="1">
      <alignment/>
    </xf>
    <xf numFmtId="0" fontId="17" fillId="0" borderId="16" xfId="0" applyFont="1" applyBorder="1" applyAlignment="1">
      <alignment vertical="center" wrapText="1"/>
    </xf>
    <xf numFmtId="3" fontId="8" fillId="0" borderId="15" xfId="0" applyNumberFormat="1" applyFont="1" applyBorder="1" applyAlignment="1">
      <alignment/>
    </xf>
    <xf numFmtId="3" fontId="8" fillId="0" borderId="48" xfId="0" applyNumberFormat="1" applyFont="1" applyBorder="1" applyAlignment="1">
      <alignment/>
    </xf>
    <xf numFmtId="3" fontId="8" fillId="0" borderId="49" xfId="0" applyNumberFormat="1" applyFont="1" applyBorder="1" applyAlignment="1">
      <alignment/>
    </xf>
    <xf numFmtId="3" fontId="8" fillId="0" borderId="70" xfId="0" applyNumberFormat="1" applyFont="1" applyBorder="1" applyAlignment="1">
      <alignment/>
    </xf>
    <xf numFmtId="3" fontId="8" fillId="0" borderId="50" xfId="0" applyNumberFormat="1" applyFont="1" applyBorder="1" applyAlignment="1">
      <alignment/>
    </xf>
    <xf numFmtId="0" fontId="17" fillId="0" borderId="0" xfId="0" applyFont="1" applyBorder="1" applyAlignment="1">
      <alignment/>
    </xf>
    <xf numFmtId="3" fontId="8" fillId="0" borderId="19" xfId="0" applyNumberFormat="1" applyFont="1" applyBorder="1" applyAlignment="1">
      <alignment/>
    </xf>
    <xf numFmtId="0" fontId="49" fillId="0" borderId="0" xfId="0" applyFont="1" applyAlignment="1">
      <alignment/>
    </xf>
    <xf numFmtId="0" fontId="1" fillId="0" borderId="0" xfId="0" applyFont="1" applyAlignment="1">
      <alignment/>
    </xf>
    <xf numFmtId="0" fontId="0" fillId="0" borderId="11" xfId="0" applyFont="1" applyBorder="1" applyAlignment="1">
      <alignment vertical="center"/>
    </xf>
    <xf numFmtId="0" fontId="0" fillId="0" borderId="11" xfId="0" applyFont="1" applyBorder="1" applyAlignment="1">
      <alignment horizontal="left" vertical="center" wrapText="1"/>
    </xf>
    <xf numFmtId="0" fontId="0" fillId="0" borderId="16" xfId="0" applyFont="1" applyBorder="1" applyAlignment="1">
      <alignment vertical="center"/>
    </xf>
    <xf numFmtId="0" fontId="0" fillId="0" borderId="16"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0" xfId="0" applyFont="1" applyBorder="1" applyAlignment="1">
      <alignment vertical="center" wrapText="1"/>
    </xf>
    <xf numFmtId="0" fontId="0" fillId="0" borderId="15" xfId="0" applyFont="1" applyBorder="1" applyAlignment="1">
      <alignment vertical="center"/>
    </xf>
    <xf numFmtId="0" fontId="0" fillId="0" borderId="15" xfId="0" applyFont="1" applyBorder="1" applyAlignment="1">
      <alignment vertical="center" wrapText="1"/>
    </xf>
    <xf numFmtId="0" fontId="0" fillId="0" borderId="16" xfId="0" applyFont="1" applyBorder="1" applyAlignment="1">
      <alignment vertical="center"/>
    </xf>
    <xf numFmtId="0" fontId="0" fillId="0" borderId="16" xfId="0" applyFont="1" applyBorder="1" applyAlignment="1">
      <alignment vertical="center" wrapText="1"/>
    </xf>
    <xf numFmtId="0" fontId="0" fillId="0" borderId="20" xfId="0" applyFont="1" applyBorder="1" applyAlignment="1">
      <alignment vertical="center"/>
    </xf>
    <xf numFmtId="0" fontId="0" fillId="0" borderId="2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2" xfId="0" applyFont="1" applyBorder="1" applyAlignment="1">
      <alignment vertical="center"/>
    </xf>
    <xf numFmtId="0" fontId="0" fillId="0" borderId="12" xfId="0" applyFont="1" applyBorder="1" applyAlignment="1">
      <alignment vertical="center" wrapText="1"/>
    </xf>
    <xf numFmtId="0" fontId="0" fillId="0" borderId="54" xfId="0" applyFont="1" applyBorder="1" applyAlignment="1">
      <alignment vertical="center"/>
    </xf>
    <xf numFmtId="0" fontId="0" fillId="0" borderId="11" xfId="0" applyFont="1" applyBorder="1" applyAlignment="1">
      <alignment vertical="center" wrapText="1"/>
    </xf>
    <xf numFmtId="0" fontId="0" fillId="0" borderId="54" xfId="0" applyFont="1" applyBorder="1" applyAlignment="1">
      <alignment vertical="center" wrapText="1"/>
    </xf>
    <xf numFmtId="0" fontId="97" fillId="0" borderId="16" xfId="0" applyFont="1" applyBorder="1" applyAlignment="1">
      <alignment vertical="center"/>
    </xf>
    <xf numFmtId="0" fontId="3" fillId="0" borderId="16" xfId="0" applyFont="1" applyBorder="1" applyAlignment="1">
      <alignment vertical="center"/>
    </xf>
    <xf numFmtId="0" fontId="49" fillId="0" borderId="0" xfId="0" applyFont="1" applyAlignment="1">
      <alignment/>
    </xf>
    <xf numFmtId="0" fontId="1"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xf>
    <xf numFmtId="0" fontId="0" fillId="0" borderId="12" xfId="0" applyFont="1" applyBorder="1" applyAlignment="1">
      <alignment vertical="center"/>
    </xf>
    <xf numFmtId="0" fontId="0" fillId="0" borderId="12" xfId="0" applyFont="1" applyBorder="1" applyAlignment="1">
      <alignment vertical="center" wrapText="1"/>
    </xf>
    <xf numFmtId="0" fontId="0" fillId="0" borderId="20" xfId="0" applyFont="1" applyBorder="1" applyAlignment="1">
      <alignment/>
    </xf>
    <xf numFmtId="0" fontId="0" fillId="0" borderId="19" xfId="0" applyFont="1" applyBorder="1" applyAlignment="1">
      <alignment vertical="center" wrapText="1"/>
    </xf>
    <xf numFmtId="0" fontId="0" fillId="0" borderId="11" xfId="0" applyFont="1" applyBorder="1" applyAlignment="1">
      <alignment vertical="center"/>
    </xf>
    <xf numFmtId="0" fontId="0" fillId="0" borderId="11" xfId="0" applyFont="1" applyBorder="1" applyAlignment="1">
      <alignment vertical="center" wrapText="1"/>
    </xf>
    <xf numFmtId="0" fontId="0" fillId="0" borderId="16"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0" xfId="0" applyFont="1" applyBorder="1" applyAlignment="1">
      <alignment vertical="center"/>
    </xf>
    <xf numFmtId="0" fontId="0" fillId="0" borderId="20" xfId="0" applyFont="1" applyBorder="1" applyAlignment="1">
      <alignment vertical="center" wrapText="1"/>
    </xf>
    <xf numFmtId="0" fontId="14" fillId="0" borderId="11" xfId="0" applyFont="1" applyBorder="1" applyAlignment="1">
      <alignment vertical="center" wrapText="1"/>
    </xf>
    <xf numFmtId="0" fontId="14" fillId="0" borderId="54" xfId="0" applyFont="1" applyBorder="1" applyAlignment="1">
      <alignment vertical="center" wrapText="1"/>
    </xf>
    <xf numFmtId="0" fontId="14" fillId="0" borderId="19" xfId="0" applyFont="1" applyBorder="1" applyAlignment="1">
      <alignment vertical="center" wrapText="1"/>
    </xf>
    <xf numFmtId="49" fontId="14" fillId="34" borderId="25" xfId="0" applyNumberFormat="1" applyFont="1" applyFill="1" applyBorder="1" applyAlignment="1">
      <alignment horizontal="center" vertical="center" wrapText="1"/>
    </xf>
    <xf numFmtId="49" fontId="41" fillId="34" borderId="31" xfId="0" applyNumberFormat="1" applyFont="1" applyFill="1" applyBorder="1" applyAlignment="1">
      <alignment horizontal="center" vertical="center"/>
    </xf>
    <xf numFmtId="49" fontId="98" fillId="33" borderId="25" xfId="0" applyNumberFormat="1" applyFont="1" applyFill="1" applyBorder="1" applyAlignment="1">
      <alignment horizontal="center"/>
    </xf>
    <xf numFmtId="49" fontId="98" fillId="33" borderId="25" xfId="0" applyNumberFormat="1" applyFont="1" applyFill="1" applyBorder="1" applyAlignment="1">
      <alignment/>
    </xf>
    <xf numFmtId="49" fontId="98" fillId="33" borderId="19" xfId="0" applyNumberFormat="1" applyFont="1" applyFill="1" applyBorder="1" applyAlignment="1">
      <alignment horizontal="center" vertical="center" wrapText="1"/>
    </xf>
    <xf numFmtId="3" fontId="14" fillId="40" borderId="59" xfId="0" applyNumberFormat="1" applyFont="1" applyFill="1" applyBorder="1" applyAlignment="1">
      <alignment/>
    </xf>
    <xf numFmtId="3" fontId="21" fillId="0" borderId="38" xfId="0" applyNumberFormat="1" applyFont="1" applyBorder="1" applyAlignment="1">
      <alignment/>
    </xf>
    <xf numFmtId="3" fontId="0" fillId="0" borderId="55" xfId="0" applyNumberFormat="1" applyBorder="1" applyAlignment="1">
      <alignment/>
    </xf>
    <xf numFmtId="3" fontId="0" fillId="0" borderId="82" xfId="0" applyNumberFormat="1" applyBorder="1" applyAlignment="1">
      <alignment/>
    </xf>
    <xf numFmtId="3" fontId="0" fillId="0" borderId="84" xfId="0" applyNumberFormat="1" applyBorder="1" applyAlignment="1">
      <alignment/>
    </xf>
    <xf numFmtId="3" fontId="14" fillId="0" borderId="33" xfId="0" applyNumberFormat="1" applyFont="1" applyBorder="1" applyAlignment="1">
      <alignment/>
    </xf>
    <xf numFmtId="3" fontId="14" fillId="0" borderId="26" xfId="0" applyNumberFormat="1" applyFont="1" applyBorder="1" applyAlignment="1">
      <alignment/>
    </xf>
    <xf numFmtId="3" fontId="14" fillId="35" borderId="26" xfId="0" applyNumberFormat="1" applyFont="1" applyFill="1" applyBorder="1" applyAlignment="1">
      <alignment/>
    </xf>
    <xf numFmtId="0" fontId="0" fillId="0" borderId="0" xfId="0" applyFont="1" applyBorder="1" applyAlignment="1">
      <alignment/>
    </xf>
    <xf numFmtId="3" fontId="21" fillId="0" borderId="22" xfId="0" applyNumberFormat="1" applyFont="1" applyBorder="1" applyAlignment="1">
      <alignment/>
    </xf>
    <xf numFmtId="3" fontId="21" fillId="0" borderId="31" xfId="0" applyNumberFormat="1" applyFont="1" applyBorder="1" applyAlignment="1">
      <alignment/>
    </xf>
    <xf numFmtId="3" fontId="21" fillId="0" borderId="74" xfId="0" applyNumberFormat="1" applyFont="1" applyBorder="1" applyAlignment="1">
      <alignment/>
    </xf>
    <xf numFmtId="3" fontId="24" fillId="36" borderId="25" xfId="0" applyNumberFormat="1" applyFont="1" applyFill="1" applyBorder="1" applyAlignment="1">
      <alignment/>
    </xf>
    <xf numFmtId="3" fontId="21" fillId="0" borderId="25" xfId="0" applyNumberFormat="1" applyFont="1" applyBorder="1" applyAlignment="1">
      <alignment/>
    </xf>
    <xf numFmtId="3" fontId="21" fillId="0" borderId="78" xfId="0" applyNumberFormat="1" applyFont="1" applyBorder="1" applyAlignment="1">
      <alignment/>
    </xf>
    <xf numFmtId="3" fontId="21" fillId="0" borderId="78" xfId="0" applyNumberFormat="1" applyFont="1" applyBorder="1" applyAlignment="1">
      <alignment/>
    </xf>
    <xf numFmtId="3" fontId="21" fillId="0" borderId="22" xfId="0" applyNumberFormat="1" applyFont="1" applyBorder="1" applyAlignment="1">
      <alignment/>
    </xf>
    <xf numFmtId="3" fontId="0" fillId="0" borderId="0" xfId="0" applyNumberFormat="1" applyFont="1" applyBorder="1" applyAlignment="1">
      <alignment/>
    </xf>
    <xf numFmtId="3" fontId="14" fillId="34" borderId="33" xfId="0" applyNumberFormat="1" applyFont="1" applyFill="1" applyBorder="1" applyAlignment="1">
      <alignment horizontal="center" vertical="center" wrapText="1"/>
    </xf>
    <xf numFmtId="49" fontId="17" fillId="38" borderId="85" xfId="0" applyNumberFormat="1" applyFont="1" applyFill="1" applyBorder="1" applyAlignment="1">
      <alignment horizontal="right" vertical="center"/>
    </xf>
    <xf numFmtId="3" fontId="8" fillId="0" borderId="25" xfId="0" applyNumberFormat="1" applyFont="1" applyBorder="1" applyAlignment="1">
      <alignment/>
    </xf>
    <xf numFmtId="3" fontId="3" fillId="0" borderId="78" xfId="0" applyNumberFormat="1" applyFont="1" applyBorder="1" applyAlignment="1">
      <alignment/>
    </xf>
    <xf numFmtId="3" fontId="0" fillId="0" borderId="16" xfId="0" applyNumberFormat="1" applyFont="1" applyBorder="1" applyAlignment="1">
      <alignment/>
    </xf>
    <xf numFmtId="3" fontId="0" fillId="0" borderId="74" xfId="0" applyNumberFormat="1" applyFont="1" applyBorder="1" applyAlignment="1">
      <alignment/>
    </xf>
    <xf numFmtId="3" fontId="0" fillId="0" borderId="40" xfId="0" applyNumberFormat="1" applyFont="1" applyBorder="1" applyAlignment="1">
      <alignment/>
    </xf>
    <xf numFmtId="3" fontId="0" fillId="0" borderId="38" xfId="0" applyNumberFormat="1" applyFont="1" applyBorder="1" applyAlignment="1">
      <alignment/>
    </xf>
    <xf numFmtId="3" fontId="0" fillId="0" borderId="68" xfId="0" applyNumberFormat="1" applyFont="1" applyBorder="1" applyAlignment="1">
      <alignment/>
    </xf>
    <xf numFmtId="3" fontId="0" fillId="0" borderId="39" xfId="0" applyNumberFormat="1" applyFont="1" applyBorder="1" applyAlignment="1">
      <alignment/>
    </xf>
    <xf numFmtId="3" fontId="8" fillId="0" borderId="78" xfId="0" applyNumberFormat="1" applyFont="1" applyBorder="1" applyAlignment="1">
      <alignment/>
    </xf>
    <xf numFmtId="3" fontId="8" fillId="0" borderId="74" xfId="0" applyNumberFormat="1" applyFont="1" applyBorder="1" applyAlignment="1">
      <alignment/>
    </xf>
    <xf numFmtId="3" fontId="8" fillId="0" borderId="75" xfId="0" applyNumberFormat="1" applyFont="1" applyBorder="1" applyAlignment="1">
      <alignment/>
    </xf>
    <xf numFmtId="0" fontId="0" fillId="0" borderId="0" xfId="0" applyFont="1" applyBorder="1" applyAlignment="1">
      <alignment vertical="center" wrapText="1"/>
    </xf>
    <xf numFmtId="3" fontId="0" fillId="0" borderId="0" xfId="0" applyNumberFormat="1" applyFont="1" applyAlignment="1">
      <alignment/>
    </xf>
    <xf numFmtId="3" fontId="51" fillId="0" borderId="0" xfId="0" applyNumberFormat="1" applyFont="1" applyBorder="1" applyAlignment="1">
      <alignment vertical="center" wrapText="1"/>
    </xf>
    <xf numFmtId="0" fontId="51" fillId="0" borderId="0" xfId="0" applyFont="1" applyBorder="1" applyAlignment="1">
      <alignment vertical="center" wrapText="1"/>
    </xf>
    <xf numFmtId="0" fontId="52" fillId="0" borderId="0" xfId="0" applyFont="1" applyAlignment="1">
      <alignment/>
    </xf>
    <xf numFmtId="3" fontId="52" fillId="0" borderId="0" xfId="0" applyNumberFormat="1" applyFont="1" applyAlignment="1">
      <alignment/>
    </xf>
    <xf numFmtId="0" fontId="53" fillId="0" borderId="0" xfId="0" applyFont="1" applyAlignment="1">
      <alignment/>
    </xf>
    <xf numFmtId="3" fontId="54" fillId="0" borderId="0" xfId="0" applyNumberFormat="1" applyFont="1" applyAlignment="1">
      <alignment/>
    </xf>
    <xf numFmtId="0" fontId="54" fillId="0" borderId="0" xfId="0" applyFont="1" applyAlignment="1">
      <alignment/>
    </xf>
    <xf numFmtId="49" fontId="54" fillId="34" borderId="12" xfId="0" applyNumberFormat="1" applyFont="1" applyFill="1" applyBorder="1" applyAlignment="1">
      <alignment horizontal="center" vertical="center"/>
    </xf>
    <xf numFmtId="49" fontId="54" fillId="34" borderId="73" xfId="0" applyNumberFormat="1" applyFont="1" applyFill="1" applyBorder="1" applyAlignment="1">
      <alignment horizontal="center" vertical="center"/>
    </xf>
    <xf numFmtId="3" fontId="54" fillId="0" borderId="0" xfId="0" applyNumberFormat="1" applyFont="1" applyAlignment="1">
      <alignment vertical="center"/>
    </xf>
    <xf numFmtId="0" fontId="54" fillId="0" borderId="0" xfId="0" applyFont="1" applyAlignment="1">
      <alignment vertical="center"/>
    </xf>
    <xf numFmtId="49" fontId="54" fillId="34" borderId="19" xfId="0" applyNumberFormat="1" applyFont="1" applyFill="1" applyBorder="1" applyAlignment="1">
      <alignment horizontal="center" vertical="center" wrapText="1"/>
    </xf>
    <xf numFmtId="3" fontId="52" fillId="0" borderId="55" xfId="0" applyNumberFormat="1" applyFont="1" applyBorder="1" applyAlignment="1">
      <alignment vertical="center"/>
    </xf>
    <xf numFmtId="3" fontId="52" fillId="0" borderId="12" xfId="0" applyNumberFormat="1" applyFont="1" applyBorder="1" applyAlignment="1">
      <alignment vertical="center"/>
    </xf>
    <xf numFmtId="3" fontId="52" fillId="0" borderId="14" xfId="0" applyNumberFormat="1" applyFont="1" applyFill="1" applyBorder="1" applyAlignment="1">
      <alignment vertical="center"/>
    </xf>
    <xf numFmtId="3" fontId="52" fillId="0" borderId="0" xfId="0" applyNumberFormat="1" applyFont="1" applyAlignment="1">
      <alignment vertical="center"/>
    </xf>
    <xf numFmtId="0" fontId="52" fillId="0" borderId="0" xfId="0" applyFont="1" applyAlignment="1">
      <alignment vertical="center"/>
    </xf>
    <xf numFmtId="3" fontId="52" fillId="0" borderId="28" xfId="0" applyNumberFormat="1" applyFont="1" applyBorder="1" applyAlignment="1">
      <alignment vertical="center" wrapText="1"/>
    </xf>
    <xf numFmtId="3" fontId="52" fillId="0" borderId="19" xfId="0" applyNumberFormat="1" applyFont="1" applyBorder="1" applyAlignment="1">
      <alignment vertical="center"/>
    </xf>
    <xf numFmtId="3" fontId="52" fillId="0" borderId="34" xfId="0" applyNumberFormat="1" applyFont="1" applyFill="1" applyBorder="1" applyAlignment="1">
      <alignment vertical="center"/>
    </xf>
    <xf numFmtId="0" fontId="54" fillId="37" borderId="10" xfId="0" applyFont="1" applyFill="1" applyBorder="1" applyAlignment="1">
      <alignment vertical="center"/>
    </xf>
    <xf numFmtId="3" fontId="54" fillId="37" borderId="10" xfId="0" applyNumberFormat="1" applyFont="1" applyFill="1" applyBorder="1" applyAlignment="1">
      <alignment vertical="center"/>
    </xf>
    <xf numFmtId="3" fontId="54" fillId="37" borderId="13" xfId="0" applyNumberFormat="1" applyFont="1" applyFill="1" applyBorder="1" applyAlignment="1">
      <alignment vertical="center"/>
    </xf>
    <xf numFmtId="3" fontId="52" fillId="0" borderId="15" xfId="0" applyNumberFormat="1" applyFont="1" applyBorder="1" applyAlignment="1">
      <alignment vertical="center"/>
    </xf>
    <xf numFmtId="0" fontId="54" fillId="37" borderId="13" xfId="0" applyFont="1" applyFill="1" applyBorder="1" applyAlignment="1">
      <alignment vertical="center"/>
    </xf>
    <xf numFmtId="3" fontId="52" fillId="0" borderId="73" xfId="0" applyNumberFormat="1" applyFont="1" applyBorder="1" applyAlignment="1">
      <alignment vertical="center"/>
    </xf>
    <xf numFmtId="3" fontId="52" fillId="0" borderId="54" xfId="0" applyNumberFormat="1" applyFont="1" applyBorder="1" applyAlignment="1">
      <alignment vertical="center" wrapText="1"/>
    </xf>
    <xf numFmtId="3" fontId="52" fillId="0" borderId="27" xfId="0" applyNumberFormat="1" applyFont="1" applyFill="1" applyBorder="1" applyAlignment="1">
      <alignment vertical="center"/>
    </xf>
    <xf numFmtId="0" fontId="54" fillId="40" borderId="10" xfId="0" applyFont="1" applyFill="1" applyBorder="1" applyAlignment="1">
      <alignment vertical="center"/>
    </xf>
    <xf numFmtId="3" fontId="54" fillId="40" borderId="10" xfId="0" applyNumberFormat="1" applyFont="1" applyFill="1" applyBorder="1" applyAlignment="1">
      <alignment vertical="center"/>
    </xf>
    <xf numFmtId="3" fontId="54" fillId="40" borderId="13" xfId="0" applyNumberFormat="1" applyFont="1" applyFill="1" applyBorder="1" applyAlignment="1">
      <alignment vertical="center"/>
    </xf>
    <xf numFmtId="3" fontId="54" fillId="0" borderId="55" xfId="0" applyNumberFormat="1" applyFont="1" applyBorder="1" applyAlignment="1">
      <alignment vertical="center"/>
    </xf>
    <xf numFmtId="3" fontId="54" fillId="0" borderId="12" xfId="0" applyNumberFormat="1" applyFont="1" applyBorder="1" applyAlignment="1">
      <alignment vertical="center"/>
    </xf>
    <xf numFmtId="3" fontId="54" fillId="0" borderId="14" xfId="0" applyNumberFormat="1" applyFont="1" applyFill="1" applyBorder="1" applyAlignment="1">
      <alignment vertical="center"/>
    </xf>
    <xf numFmtId="3" fontId="54" fillId="0" borderId="28" xfId="0" applyNumberFormat="1" applyFont="1" applyBorder="1" applyAlignment="1">
      <alignment vertical="center" wrapText="1"/>
    </xf>
    <xf numFmtId="3" fontId="54" fillId="0" borderId="19" xfId="0" applyNumberFormat="1" applyFont="1" applyBorder="1" applyAlignment="1">
      <alignment vertical="center"/>
    </xf>
    <xf numFmtId="3" fontId="54" fillId="0" borderId="34" xfId="0" applyNumberFormat="1" applyFont="1" applyFill="1" applyBorder="1" applyAlignment="1">
      <alignment vertical="center"/>
    </xf>
    <xf numFmtId="3" fontId="58" fillId="35" borderId="55" xfId="0" applyNumberFormat="1" applyFont="1" applyFill="1" applyBorder="1" applyAlignment="1">
      <alignment vertical="center"/>
    </xf>
    <xf numFmtId="3" fontId="58" fillId="35" borderId="12" xfId="0" applyNumberFormat="1" applyFont="1" applyFill="1" applyBorder="1" applyAlignment="1">
      <alignment vertical="center"/>
    </xf>
    <xf numFmtId="3" fontId="58" fillId="0" borderId="0" xfId="0" applyNumberFormat="1" applyFont="1" applyBorder="1" applyAlignment="1">
      <alignment/>
    </xf>
    <xf numFmtId="0" fontId="58" fillId="0" borderId="0" xfId="0" applyFont="1" applyBorder="1" applyAlignment="1">
      <alignment/>
    </xf>
    <xf numFmtId="3" fontId="58" fillId="35" borderId="28" xfId="0" applyNumberFormat="1" applyFont="1" applyFill="1" applyBorder="1" applyAlignment="1">
      <alignment vertical="center" wrapText="1"/>
    </xf>
    <xf numFmtId="3" fontId="58" fillId="35" borderId="19" xfId="0" applyNumberFormat="1" applyFont="1" applyFill="1" applyBorder="1" applyAlignment="1">
      <alignment vertical="center"/>
    </xf>
    <xf numFmtId="0" fontId="58" fillId="35" borderId="13" xfId="0" applyFont="1" applyFill="1" applyBorder="1" applyAlignment="1">
      <alignment vertical="center"/>
    </xf>
    <xf numFmtId="3" fontId="58" fillId="35" borderId="10" xfId="0" applyNumberFormat="1" applyFont="1" applyFill="1" applyBorder="1" applyAlignment="1">
      <alignment vertical="center"/>
    </xf>
    <xf numFmtId="3" fontId="58" fillId="0" borderId="0" xfId="0" applyNumberFormat="1" applyFont="1" applyAlignment="1">
      <alignment vertical="center"/>
    </xf>
    <xf numFmtId="0" fontId="58" fillId="0" borderId="0" xfId="0" applyFont="1" applyAlignment="1">
      <alignment vertical="center"/>
    </xf>
    <xf numFmtId="3" fontId="55" fillId="33" borderId="55" xfId="0" applyNumberFormat="1" applyFont="1" applyFill="1" applyBorder="1" applyAlignment="1">
      <alignment vertical="center"/>
    </xf>
    <xf numFmtId="3" fontId="55" fillId="33" borderId="12" xfId="0" applyNumberFormat="1" applyFont="1" applyFill="1" applyBorder="1" applyAlignment="1">
      <alignment vertical="center"/>
    </xf>
    <xf numFmtId="3" fontId="55" fillId="0" borderId="0" xfId="0" applyNumberFormat="1" applyFont="1" applyBorder="1" applyAlignment="1">
      <alignment/>
    </xf>
    <xf numFmtId="0" fontId="55" fillId="0" borderId="0" xfId="0" applyFont="1" applyBorder="1" applyAlignment="1">
      <alignment/>
    </xf>
    <xf numFmtId="3" fontId="55" fillId="33" borderId="28" xfId="0" applyNumberFormat="1" applyFont="1" applyFill="1" applyBorder="1" applyAlignment="1">
      <alignment vertical="center" wrapText="1"/>
    </xf>
    <xf numFmtId="3" fontId="55" fillId="33" borderId="19" xfId="0" applyNumberFormat="1" applyFont="1" applyFill="1" applyBorder="1" applyAlignment="1">
      <alignment vertical="center"/>
    </xf>
    <xf numFmtId="0" fontId="55" fillId="33" borderId="13" xfId="0" applyFont="1" applyFill="1" applyBorder="1" applyAlignment="1">
      <alignment vertical="center"/>
    </xf>
    <xf numFmtId="3" fontId="55" fillId="33" borderId="10" xfId="0" applyNumberFormat="1" applyFont="1" applyFill="1" applyBorder="1" applyAlignment="1">
      <alignment vertical="center"/>
    </xf>
    <xf numFmtId="3" fontId="55" fillId="0" borderId="0" xfId="0" applyNumberFormat="1" applyFont="1" applyAlignment="1">
      <alignment vertical="center"/>
    </xf>
    <xf numFmtId="0" fontId="55" fillId="0" borderId="0" xfId="0" applyFont="1" applyAlignment="1">
      <alignment vertical="center"/>
    </xf>
    <xf numFmtId="4" fontId="1" fillId="34" borderId="51" xfId="0" applyNumberFormat="1" applyFont="1" applyFill="1" applyBorder="1" applyAlignment="1">
      <alignment horizontal="center" vertical="center" wrapText="1"/>
    </xf>
    <xf numFmtId="4" fontId="1" fillId="34" borderId="53" xfId="0" applyNumberFormat="1" applyFont="1" applyFill="1" applyBorder="1" applyAlignment="1">
      <alignment horizontal="center" vertical="center" wrapText="1"/>
    </xf>
    <xf numFmtId="4" fontId="1" fillId="34" borderId="77" xfId="0" applyNumberFormat="1" applyFont="1" applyFill="1" applyBorder="1" applyAlignment="1">
      <alignment horizontal="center" vertical="center" wrapText="1"/>
    </xf>
    <xf numFmtId="4" fontId="1" fillId="34" borderId="58" xfId="0" applyNumberFormat="1" applyFont="1" applyFill="1" applyBorder="1" applyAlignment="1">
      <alignment horizontal="center" vertical="center" wrapText="1"/>
    </xf>
    <xf numFmtId="4" fontId="1" fillId="34" borderId="64" xfId="0" applyNumberFormat="1" applyFont="1" applyFill="1" applyBorder="1" applyAlignment="1">
      <alignment horizontal="center" vertical="center" wrapText="1"/>
    </xf>
    <xf numFmtId="4" fontId="3" fillId="34" borderId="51" xfId="0" applyNumberFormat="1" applyFont="1" applyFill="1" applyBorder="1" applyAlignment="1">
      <alignment horizontal="center" vertical="center" wrapText="1"/>
    </xf>
    <xf numFmtId="4" fontId="3" fillId="34" borderId="53" xfId="0" applyNumberFormat="1" applyFont="1" applyFill="1" applyBorder="1" applyAlignment="1">
      <alignment horizontal="center" vertical="center" wrapText="1"/>
    </xf>
    <xf numFmtId="0" fontId="59" fillId="42" borderId="12" xfId="0" applyFont="1" applyFill="1" applyBorder="1" applyAlignment="1">
      <alignment wrapText="1"/>
    </xf>
    <xf numFmtId="4" fontId="0" fillId="42" borderId="12" xfId="0" applyNumberFormat="1" applyFont="1" applyFill="1" applyBorder="1" applyAlignment="1">
      <alignment/>
    </xf>
    <xf numFmtId="4" fontId="0" fillId="42" borderId="37" xfId="0" applyNumberFormat="1" applyFont="1" applyFill="1" applyBorder="1" applyAlignment="1">
      <alignment/>
    </xf>
    <xf numFmtId="4" fontId="0" fillId="42" borderId="36" xfId="0" applyNumberFormat="1" applyFont="1" applyFill="1" applyBorder="1" applyAlignment="1">
      <alignment/>
    </xf>
    <xf numFmtId="4" fontId="0" fillId="42" borderId="37" xfId="0" applyNumberFormat="1" applyFill="1" applyBorder="1" applyAlignment="1">
      <alignment/>
    </xf>
    <xf numFmtId="4" fontId="0" fillId="42" borderId="35" xfId="0" applyNumberFormat="1" applyFill="1" applyBorder="1" applyAlignment="1">
      <alignment/>
    </xf>
    <xf numFmtId="4" fontId="0" fillId="42" borderId="67" xfId="0" applyNumberFormat="1" applyFill="1" applyBorder="1" applyAlignment="1">
      <alignment/>
    </xf>
    <xf numFmtId="4" fontId="0" fillId="42" borderId="36" xfId="0" applyNumberFormat="1" applyFill="1" applyBorder="1" applyAlignment="1">
      <alignment/>
    </xf>
    <xf numFmtId="4" fontId="0" fillId="42" borderId="12" xfId="0" applyNumberFormat="1" applyFill="1" applyBorder="1" applyAlignment="1">
      <alignment/>
    </xf>
    <xf numFmtId="0" fontId="59" fillId="42" borderId="16" xfId="0" applyFont="1" applyFill="1" applyBorder="1" applyAlignment="1">
      <alignment wrapText="1"/>
    </xf>
    <xf numFmtId="4" fontId="0" fillId="42" borderId="16" xfId="0" applyNumberFormat="1" applyFont="1" applyFill="1" applyBorder="1" applyAlignment="1">
      <alignment/>
    </xf>
    <xf numFmtId="4" fontId="0" fillId="42" borderId="40" xfId="0" applyNumberFormat="1" applyFont="1" applyFill="1" applyBorder="1" applyAlignment="1">
      <alignment/>
    </xf>
    <xf numFmtId="4" fontId="0" fillId="42" borderId="39" xfId="0" applyNumberFormat="1" applyFont="1" applyFill="1" applyBorder="1" applyAlignment="1">
      <alignment/>
    </xf>
    <xf numFmtId="4" fontId="0" fillId="42" borderId="40" xfId="0" applyNumberFormat="1" applyFill="1" applyBorder="1" applyAlignment="1">
      <alignment/>
    </xf>
    <xf numFmtId="4" fontId="0" fillId="42" borderId="38" xfId="0" applyNumberFormat="1" applyFill="1" applyBorder="1" applyAlignment="1">
      <alignment/>
    </xf>
    <xf numFmtId="4" fontId="0" fillId="42" borderId="68" xfId="0" applyNumberFormat="1" applyFill="1" applyBorder="1" applyAlignment="1">
      <alignment/>
    </xf>
    <xf numFmtId="4" fontId="0" fillId="42" borderId="41" xfId="0" applyNumberFormat="1" applyFill="1" applyBorder="1" applyAlignment="1">
      <alignment/>
    </xf>
    <xf numFmtId="4" fontId="0" fillId="42" borderId="39" xfId="0" applyNumberFormat="1" applyFill="1" applyBorder="1" applyAlignment="1">
      <alignment/>
    </xf>
    <xf numFmtId="4" fontId="0" fillId="42" borderId="16" xfId="0" applyNumberFormat="1" applyFill="1" applyBorder="1" applyAlignment="1">
      <alignment/>
    </xf>
    <xf numFmtId="0" fontId="0" fillId="42" borderId="0" xfId="0" applyFill="1" applyAlignment="1">
      <alignment/>
    </xf>
    <xf numFmtId="0" fontId="59" fillId="0" borderId="16" xfId="0" applyFont="1" applyBorder="1" applyAlignment="1">
      <alignment wrapText="1"/>
    </xf>
    <xf numFmtId="4" fontId="0" fillId="0" borderId="68" xfId="0" applyNumberFormat="1" applyBorder="1" applyAlignment="1">
      <alignment/>
    </xf>
    <xf numFmtId="4" fontId="0" fillId="0" borderId="15" xfId="0" applyNumberFormat="1" applyBorder="1" applyAlignment="1">
      <alignment/>
    </xf>
    <xf numFmtId="4" fontId="3" fillId="35" borderId="66" xfId="0" applyNumberFormat="1" applyFont="1" applyFill="1" applyBorder="1" applyAlignment="1">
      <alignment/>
    </xf>
    <xf numFmtId="14" fontId="16" fillId="38" borderId="10" xfId="0" applyNumberFormat="1" applyFont="1" applyFill="1" applyBorder="1" applyAlignment="1">
      <alignment/>
    </xf>
    <xf numFmtId="4" fontId="0" fillId="38" borderId="83" xfId="0" applyNumberFormat="1" applyFill="1" applyBorder="1" applyAlignment="1">
      <alignment/>
    </xf>
    <xf numFmtId="4" fontId="0" fillId="38" borderId="32" xfId="0" applyNumberFormat="1" applyFill="1" applyBorder="1" applyAlignment="1">
      <alignment/>
    </xf>
    <xf numFmtId="0" fontId="3" fillId="38" borderId="22" xfId="0" applyFont="1" applyFill="1" applyBorder="1" applyAlignment="1">
      <alignment/>
    </xf>
    <xf numFmtId="4" fontId="0" fillId="38" borderId="0" xfId="0" applyNumberFormat="1" applyFont="1" applyFill="1" applyBorder="1" applyAlignment="1">
      <alignment/>
    </xf>
    <xf numFmtId="4" fontId="0" fillId="38" borderId="0" xfId="0" applyNumberFormat="1" applyFill="1" applyBorder="1" applyAlignment="1">
      <alignment/>
    </xf>
    <xf numFmtId="4" fontId="0" fillId="38" borderId="23" xfId="0" applyNumberFormat="1" applyFill="1" applyBorder="1" applyAlignment="1">
      <alignment/>
    </xf>
    <xf numFmtId="0" fontId="0" fillId="38" borderId="22" xfId="0" applyFill="1" applyBorder="1" applyAlignment="1">
      <alignment/>
    </xf>
    <xf numFmtId="14" fontId="3" fillId="38" borderId="0" xfId="0" applyNumberFormat="1" applyFont="1" applyFill="1" applyBorder="1" applyAlignment="1">
      <alignment/>
    </xf>
    <xf numFmtId="0" fontId="21" fillId="38" borderId="0" xfId="0" applyFont="1" applyFill="1" applyBorder="1" applyAlignment="1">
      <alignment/>
    </xf>
    <xf numFmtId="4" fontId="21" fillId="38" borderId="0" xfId="0" applyNumberFormat="1" applyFont="1" applyFill="1" applyBorder="1" applyAlignment="1">
      <alignment/>
    </xf>
    <xf numFmtId="0" fontId="13" fillId="38" borderId="0" xfId="0" applyFont="1" applyFill="1" applyBorder="1" applyAlignment="1">
      <alignment/>
    </xf>
    <xf numFmtId="0" fontId="21" fillId="38" borderId="0" xfId="0" applyFont="1" applyFill="1" applyBorder="1" applyAlignment="1">
      <alignment/>
    </xf>
    <xf numFmtId="4" fontId="0" fillId="41" borderId="82" xfId="0" applyNumberFormat="1" applyFill="1" applyBorder="1" applyAlignment="1">
      <alignment/>
    </xf>
    <xf numFmtId="4" fontId="0" fillId="41" borderId="17" xfId="0" applyNumberFormat="1" applyFill="1" applyBorder="1" applyAlignment="1">
      <alignment/>
    </xf>
    <xf numFmtId="4" fontId="48" fillId="38" borderId="0" xfId="0" applyNumberFormat="1" applyFont="1" applyFill="1" applyBorder="1" applyAlignment="1">
      <alignment/>
    </xf>
    <xf numFmtId="0" fontId="60" fillId="43" borderId="22" xfId="0" applyFont="1" applyFill="1" applyBorder="1" applyAlignment="1">
      <alignment/>
    </xf>
    <xf numFmtId="4" fontId="60" fillId="43" borderId="0" xfId="0" applyNumberFormat="1" applyFont="1" applyFill="1" applyBorder="1" applyAlignment="1">
      <alignment/>
    </xf>
    <xf numFmtId="4" fontId="0" fillId="43" borderId="0" xfId="0" applyNumberFormat="1" applyFill="1" applyBorder="1" applyAlignment="1">
      <alignment/>
    </xf>
    <xf numFmtId="0" fontId="60" fillId="43" borderId="33" xfId="0" applyFont="1" applyFill="1" applyBorder="1" applyAlignment="1">
      <alignment/>
    </xf>
    <xf numFmtId="4" fontId="60" fillId="43" borderId="28" xfId="0" applyNumberFormat="1" applyFont="1" applyFill="1" applyBorder="1" applyAlignment="1">
      <alignment/>
    </xf>
    <xf numFmtId="4" fontId="0" fillId="43" borderId="28" xfId="0" applyNumberFormat="1" applyFill="1" applyBorder="1" applyAlignment="1">
      <alignment/>
    </xf>
    <xf numFmtId="4" fontId="0" fillId="38" borderId="28" xfId="0" applyNumberFormat="1" applyFill="1" applyBorder="1" applyAlignment="1">
      <alignment/>
    </xf>
    <xf numFmtId="4" fontId="0" fillId="38" borderId="34" xfId="0" applyNumberFormat="1" applyFill="1" applyBorder="1" applyAlignment="1">
      <alignment/>
    </xf>
    <xf numFmtId="0" fontId="3" fillId="41" borderId="0" xfId="0" applyFont="1" applyFill="1" applyAlignment="1">
      <alignment/>
    </xf>
    <xf numFmtId="14" fontId="16" fillId="33" borderId="10" xfId="0" applyNumberFormat="1" applyFont="1" applyFill="1" applyBorder="1" applyAlignment="1">
      <alignment/>
    </xf>
    <xf numFmtId="4" fontId="0" fillId="33" borderId="83" xfId="0" applyNumberFormat="1" applyFill="1" applyBorder="1" applyAlignment="1">
      <alignment/>
    </xf>
    <xf numFmtId="4" fontId="0" fillId="33" borderId="32" xfId="0" applyNumberFormat="1" applyFill="1" applyBorder="1" applyAlignment="1">
      <alignment/>
    </xf>
    <xf numFmtId="0" fontId="3" fillId="33" borderId="22" xfId="0" applyFont="1" applyFill="1" applyBorder="1" applyAlignment="1">
      <alignment/>
    </xf>
    <xf numFmtId="4" fontId="0" fillId="33" borderId="0" xfId="0" applyNumberFormat="1" applyFill="1" applyBorder="1" applyAlignment="1">
      <alignment/>
    </xf>
    <xf numFmtId="4" fontId="0" fillId="33" borderId="0" xfId="0" applyNumberFormat="1" applyFont="1" applyFill="1" applyBorder="1" applyAlignment="1">
      <alignment/>
    </xf>
    <xf numFmtId="4" fontId="0" fillId="33" borderId="23" xfId="0" applyNumberFormat="1" applyFill="1" applyBorder="1" applyAlignment="1">
      <alignment/>
    </xf>
    <xf numFmtId="0" fontId="0" fillId="33" borderId="22" xfId="0" applyFill="1" applyBorder="1" applyAlignment="1">
      <alignment/>
    </xf>
    <xf numFmtId="0" fontId="21" fillId="33" borderId="0" xfId="0" applyFont="1" applyFill="1" applyBorder="1" applyAlignment="1">
      <alignment/>
    </xf>
    <xf numFmtId="4" fontId="21" fillId="33" borderId="0" xfId="0" applyNumberFormat="1" applyFont="1" applyFill="1" applyBorder="1" applyAlignment="1">
      <alignment/>
    </xf>
    <xf numFmtId="0" fontId="0" fillId="33" borderId="33" xfId="0" applyFill="1" applyBorder="1" applyAlignment="1">
      <alignment/>
    </xf>
    <xf numFmtId="4" fontId="0" fillId="33" borderId="28" xfId="0" applyNumberFormat="1" applyFill="1" applyBorder="1" applyAlignment="1">
      <alignment/>
    </xf>
    <xf numFmtId="4" fontId="0" fillId="33" borderId="28" xfId="0" applyNumberFormat="1" applyFont="1" applyFill="1" applyBorder="1" applyAlignment="1">
      <alignment/>
    </xf>
    <xf numFmtId="4" fontId="0" fillId="33" borderId="34" xfId="0" applyNumberFormat="1" applyFill="1" applyBorder="1" applyAlignment="1">
      <alignment/>
    </xf>
    <xf numFmtId="14" fontId="16" fillId="40" borderId="25" xfId="0" applyNumberFormat="1" applyFont="1" applyFill="1" applyBorder="1" applyAlignment="1">
      <alignment/>
    </xf>
    <xf numFmtId="0" fontId="60" fillId="40" borderId="31" xfId="0" applyFont="1" applyFill="1" applyBorder="1" applyAlignment="1">
      <alignment/>
    </xf>
    <xf numFmtId="4" fontId="60" fillId="40" borderId="83" xfId="0" applyNumberFormat="1" applyFont="1" applyFill="1" applyBorder="1" applyAlignment="1">
      <alignment/>
    </xf>
    <xf numFmtId="4" fontId="0" fillId="40" borderId="83" xfId="0" applyNumberFormat="1" applyFill="1" applyBorder="1" applyAlignment="1">
      <alignment/>
    </xf>
    <xf numFmtId="4" fontId="0" fillId="40" borderId="32" xfId="0" applyNumberFormat="1" applyFill="1" applyBorder="1" applyAlignment="1">
      <alignment/>
    </xf>
    <xf numFmtId="4" fontId="0" fillId="41" borderId="0" xfId="0" applyNumberFormat="1" applyFill="1" applyBorder="1" applyAlignment="1">
      <alignment/>
    </xf>
    <xf numFmtId="0" fontId="0" fillId="40" borderId="22" xfId="0" applyFill="1" applyBorder="1" applyAlignment="1">
      <alignment/>
    </xf>
    <xf numFmtId="0" fontId="60" fillId="40" borderId="22" xfId="0" applyFont="1" applyFill="1" applyBorder="1" applyAlignment="1">
      <alignment/>
    </xf>
    <xf numFmtId="4" fontId="60" fillId="40" borderId="0" xfId="0" applyNumberFormat="1" applyFont="1" applyFill="1" applyBorder="1" applyAlignment="1">
      <alignment/>
    </xf>
    <xf numFmtId="4" fontId="0" fillId="40" borderId="0" xfId="0" applyNumberFormat="1" applyFill="1" applyBorder="1" applyAlignment="1">
      <alignment/>
    </xf>
    <xf numFmtId="4" fontId="0" fillId="40" borderId="23" xfId="0" applyNumberFormat="1" applyFill="1" applyBorder="1" applyAlignment="1">
      <alignment/>
    </xf>
    <xf numFmtId="0" fontId="0" fillId="40" borderId="33" xfId="0" applyFill="1" applyBorder="1" applyAlignment="1">
      <alignment/>
    </xf>
    <xf numFmtId="0" fontId="60" fillId="40" borderId="33" xfId="0" applyFont="1" applyFill="1" applyBorder="1" applyAlignment="1">
      <alignment/>
    </xf>
    <xf numFmtId="4" fontId="60" fillId="40" borderId="28" xfId="0" applyNumberFormat="1" applyFont="1" applyFill="1" applyBorder="1" applyAlignment="1">
      <alignment/>
    </xf>
    <xf numFmtId="4" fontId="0" fillId="40" borderId="28" xfId="0" applyNumberFormat="1" applyFill="1" applyBorder="1" applyAlignment="1">
      <alignment/>
    </xf>
    <xf numFmtId="4" fontId="0" fillId="40" borderId="34" xfId="0" applyNumberFormat="1" applyFill="1" applyBorder="1" applyAlignment="1">
      <alignment/>
    </xf>
    <xf numFmtId="0" fontId="0" fillId="40" borderId="11" xfId="0" applyFill="1" applyBorder="1" applyAlignment="1">
      <alignment/>
    </xf>
    <xf numFmtId="4" fontId="0" fillId="40" borderId="31" xfId="0" applyNumberFormat="1" applyFill="1" applyBorder="1" applyAlignment="1">
      <alignment/>
    </xf>
    <xf numFmtId="0" fontId="0" fillId="40" borderId="54" xfId="0" applyFill="1" applyBorder="1" applyAlignment="1">
      <alignment/>
    </xf>
    <xf numFmtId="4" fontId="0" fillId="40" borderId="22" xfId="0" applyNumberFormat="1" applyFill="1" applyBorder="1" applyAlignment="1">
      <alignment/>
    </xf>
    <xf numFmtId="0" fontId="0" fillId="40" borderId="19" xfId="0" applyFill="1" applyBorder="1" applyAlignment="1">
      <alignment/>
    </xf>
    <xf numFmtId="4" fontId="0" fillId="40" borderId="33" xfId="0" applyNumberFormat="1" applyFill="1" applyBorder="1" applyAlignment="1">
      <alignment/>
    </xf>
    <xf numFmtId="14" fontId="16" fillId="44" borderId="25" xfId="0" applyNumberFormat="1" applyFont="1" applyFill="1" applyBorder="1" applyAlignment="1">
      <alignment/>
    </xf>
    <xf numFmtId="4" fontId="99" fillId="44" borderId="31" xfId="0" applyNumberFormat="1" applyFont="1" applyFill="1" applyBorder="1" applyAlignment="1">
      <alignment/>
    </xf>
    <xf numFmtId="4" fontId="99" fillId="44" borderId="83" xfId="0" applyNumberFormat="1" applyFont="1" applyFill="1" applyBorder="1" applyAlignment="1">
      <alignment/>
    </xf>
    <xf numFmtId="4" fontId="99" fillId="44" borderId="32" xfId="0" applyNumberFormat="1" applyFont="1" applyFill="1" applyBorder="1" applyAlignment="1">
      <alignment/>
    </xf>
    <xf numFmtId="0" fontId="0" fillId="44" borderId="11" xfId="0" applyFill="1" applyBorder="1" applyAlignment="1">
      <alignment/>
    </xf>
    <xf numFmtId="4" fontId="99" fillId="44" borderId="22" xfId="0" applyNumberFormat="1" applyFont="1" applyFill="1" applyBorder="1" applyAlignment="1">
      <alignment/>
    </xf>
    <xf numFmtId="4" fontId="99" fillId="44" borderId="0" xfId="0" applyNumberFormat="1" applyFont="1" applyFill="1" applyBorder="1" applyAlignment="1">
      <alignment/>
    </xf>
    <xf numFmtId="4" fontId="99" fillId="44" borderId="23" xfId="0" applyNumberFormat="1" applyFont="1" applyFill="1" applyBorder="1" applyAlignment="1">
      <alignment/>
    </xf>
    <xf numFmtId="0" fontId="0" fillId="44" borderId="54" xfId="0" applyFill="1" applyBorder="1" applyAlignment="1">
      <alignment/>
    </xf>
    <xf numFmtId="0" fontId="99" fillId="44" borderId="54" xfId="0" applyFont="1" applyFill="1" applyBorder="1" applyAlignment="1">
      <alignment/>
    </xf>
    <xf numFmtId="0" fontId="99" fillId="44" borderId="19" xfId="0" applyFont="1" applyFill="1" applyBorder="1" applyAlignment="1">
      <alignment/>
    </xf>
    <xf numFmtId="4" fontId="99" fillId="44" borderId="33" xfId="0" applyNumberFormat="1" applyFont="1" applyFill="1" applyBorder="1" applyAlignment="1">
      <alignment/>
    </xf>
    <xf numFmtId="4" fontId="99" fillId="44" borderId="28" xfId="0" applyNumberFormat="1" applyFont="1" applyFill="1" applyBorder="1" applyAlignment="1">
      <alignment/>
    </xf>
    <xf numFmtId="4" fontId="99" fillId="44" borderId="34" xfId="0" applyNumberFormat="1" applyFont="1" applyFill="1" applyBorder="1" applyAlignment="1">
      <alignment/>
    </xf>
    <xf numFmtId="4" fontId="0" fillId="44" borderId="0" xfId="0" applyNumberFormat="1" applyFont="1" applyFill="1" applyBorder="1" applyAlignment="1">
      <alignment/>
    </xf>
    <xf numFmtId="4" fontId="0" fillId="44" borderId="0" xfId="0" applyNumberFormat="1" applyFill="1" applyBorder="1" applyAlignment="1">
      <alignment/>
    </xf>
    <xf numFmtId="4" fontId="0" fillId="44" borderId="23" xfId="0" applyNumberFormat="1" applyFill="1" applyBorder="1" applyAlignment="1">
      <alignment/>
    </xf>
    <xf numFmtId="4" fontId="0" fillId="44" borderId="28" xfId="0" applyNumberFormat="1" applyFont="1" applyFill="1" applyBorder="1" applyAlignment="1">
      <alignment/>
    </xf>
    <xf numFmtId="14" fontId="16" fillId="45" borderId="25" xfId="0" applyNumberFormat="1" applyFont="1" applyFill="1" applyBorder="1" applyAlignment="1">
      <alignment/>
    </xf>
    <xf numFmtId="4" fontId="99" fillId="45" borderId="31" xfId="0" applyNumberFormat="1" applyFont="1" applyFill="1" applyBorder="1" applyAlignment="1">
      <alignment/>
    </xf>
    <xf numFmtId="4" fontId="99" fillId="45" borderId="83" xfId="0" applyNumberFormat="1" applyFont="1" applyFill="1" applyBorder="1" applyAlignment="1">
      <alignment/>
    </xf>
    <xf numFmtId="4" fontId="99" fillId="45" borderId="32" xfId="0" applyNumberFormat="1" applyFont="1" applyFill="1" applyBorder="1" applyAlignment="1">
      <alignment/>
    </xf>
    <xf numFmtId="0" fontId="0" fillId="45" borderId="10" xfId="0" applyFill="1" applyBorder="1" applyAlignment="1">
      <alignment/>
    </xf>
    <xf numFmtId="4" fontId="99" fillId="45" borderId="33" xfId="0" applyNumberFormat="1" applyFont="1" applyFill="1" applyBorder="1" applyAlignment="1">
      <alignment/>
    </xf>
    <xf numFmtId="4" fontId="99" fillId="45" borderId="28" xfId="0" applyNumberFormat="1" applyFont="1" applyFill="1" applyBorder="1" applyAlignment="1">
      <alignment/>
    </xf>
    <xf numFmtId="4" fontId="99" fillId="45" borderId="34" xfId="0" applyNumberFormat="1" applyFont="1" applyFill="1" applyBorder="1" applyAlignment="1">
      <alignment/>
    </xf>
    <xf numFmtId="0" fontId="0" fillId="44" borderId="54" xfId="0" applyFont="1" applyFill="1" applyBorder="1" applyAlignment="1">
      <alignment/>
    </xf>
    <xf numFmtId="4" fontId="99" fillId="44" borderId="25" xfId="0" applyNumberFormat="1" applyFont="1" applyFill="1" applyBorder="1" applyAlignment="1">
      <alignment/>
    </xf>
    <xf numFmtId="4" fontId="99" fillId="44" borderId="26" xfId="0" applyNumberFormat="1" applyFont="1" applyFill="1" applyBorder="1" applyAlignment="1">
      <alignment/>
    </xf>
    <xf numFmtId="4" fontId="99" fillId="44" borderId="13" xfId="0" applyNumberFormat="1" applyFont="1" applyFill="1" applyBorder="1" applyAlignment="1">
      <alignment/>
    </xf>
    <xf numFmtId="14" fontId="16" fillId="46" borderId="25" xfId="0" applyNumberFormat="1" applyFont="1" applyFill="1" applyBorder="1" applyAlignment="1">
      <alignment/>
    </xf>
    <xf numFmtId="4" fontId="99" fillId="46" borderId="25" xfId="0" applyNumberFormat="1" applyFont="1" applyFill="1" applyBorder="1" applyAlignment="1">
      <alignment/>
    </xf>
    <xf numFmtId="4" fontId="99" fillId="46" borderId="26" xfId="0" applyNumberFormat="1" applyFont="1" applyFill="1" applyBorder="1" applyAlignment="1">
      <alignment/>
    </xf>
    <xf numFmtId="4" fontId="99" fillId="46" borderId="13" xfId="0" applyNumberFormat="1" applyFont="1" applyFill="1" applyBorder="1" applyAlignment="1">
      <alignment/>
    </xf>
    <xf numFmtId="14" fontId="16" fillId="46" borderId="31" xfId="0" applyNumberFormat="1" applyFont="1" applyFill="1" applyBorder="1" applyAlignment="1">
      <alignment/>
    </xf>
    <xf numFmtId="4" fontId="99" fillId="46" borderId="31" xfId="0" applyNumberFormat="1" applyFont="1" applyFill="1" applyBorder="1" applyAlignment="1">
      <alignment/>
    </xf>
    <xf numFmtId="4" fontId="99" fillId="46" borderId="83" xfId="0" applyNumberFormat="1" applyFont="1" applyFill="1" applyBorder="1" applyAlignment="1">
      <alignment/>
    </xf>
    <xf numFmtId="4" fontId="99" fillId="46" borderId="32" xfId="0" applyNumberFormat="1" applyFont="1" applyFill="1" applyBorder="1" applyAlignment="1">
      <alignment/>
    </xf>
    <xf numFmtId="0" fontId="0" fillId="46" borderId="22" xfId="0" applyFont="1" applyFill="1" applyBorder="1" applyAlignment="1">
      <alignment/>
    </xf>
    <xf numFmtId="4" fontId="99" fillId="46" borderId="22" xfId="0" applyNumberFormat="1" applyFont="1" applyFill="1" applyBorder="1" applyAlignment="1">
      <alignment/>
    </xf>
    <xf numFmtId="4" fontId="99" fillId="46" borderId="0" xfId="0" applyNumberFormat="1" applyFont="1" applyFill="1" applyBorder="1" applyAlignment="1">
      <alignment/>
    </xf>
    <xf numFmtId="4" fontId="99" fillId="46" borderId="23" xfId="0" applyNumberFormat="1" applyFont="1" applyFill="1" applyBorder="1" applyAlignment="1">
      <alignment/>
    </xf>
    <xf numFmtId="0" fontId="0" fillId="46" borderId="33" xfId="0" applyFont="1" applyFill="1" applyBorder="1" applyAlignment="1">
      <alignment/>
    </xf>
    <xf numFmtId="4" fontId="99" fillId="46" borderId="33" xfId="0" applyNumberFormat="1" applyFont="1" applyFill="1" applyBorder="1" applyAlignment="1">
      <alignment/>
    </xf>
    <xf numFmtId="4" fontId="99" fillId="46" borderId="28" xfId="0" applyNumberFormat="1" applyFont="1" applyFill="1" applyBorder="1" applyAlignment="1">
      <alignment/>
    </xf>
    <xf numFmtId="4" fontId="99" fillId="46" borderId="34" xfId="0" applyNumberFormat="1" applyFont="1" applyFill="1" applyBorder="1" applyAlignment="1">
      <alignment/>
    </xf>
    <xf numFmtId="4" fontId="0" fillId="0" borderId="0" xfId="0" applyNumberFormat="1" applyFont="1" applyAlignment="1">
      <alignment/>
    </xf>
    <xf numFmtId="0" fontId="3" fillId="0" borderId="0" xfId="0" applyFont="1" applyAlignment="1">
      <alignment wrapText="1"/>
    </xf>
    <xf numFmtId="0" fontId="0" fillId="0" borderId="0" xfId="0" applyAlignment="1">
      <alignment wrapText="1"/>
    </xf>
    <xf numFmtId="4" fontId="3" fillId="41" borderId="74" xfId="0" applyNumberFormat="1" applyFont="1" applyFill="1" applyBorder="1" applyAlignment="1">
      <alignment horizontal="left" vertical="center"/>
    </xf>
    <xf numFmtId="4" fontId="3" fillId="41" borderId="82" xfId="0" applyNumberFormat="1" applyFont="1" applyFill="1" applyBorder="1" applyAlignment="1">
      <alignment horizontal="left" vertical="center"/>
    </xf>
    <xf numFmtId="4" fontId="3" fillId="34" borderId="11" xfId="0" applyNumberFormat="1" applyFont="1" applyFill="1" applyBorder="1" applyAlignment="1">
      <alignment horizontal="center" vertical="center" wrapText="1"/>
    </xf>
    <xf numFmtId="4" fontId="3" fillId="34" borderId="19" xfId="0" applyNumberFormat="1" applyFont="1" applyFill="1" applyBorder="1" applyAlignment="1">
      <alignment horizontal="center" vertical="center" wrapText="1"/>
    </xf>
    <xf numFmtId="4" fontId="3" fillId="34" borderId="12" xfId="0" applyNumberFormat="1" applyFont="1" applyFill="1" applyBorder="1" applyAlignment="1">
      <alignment horizontal="center" vertical="center" wrapText="1"/>
    </xf>
    <xf numFmtId="4" fontId="3" fillId="34" borderId="20" xfId="0" applyNumberFormat="1" applyFont="1" applyFill="1" applyBorder="1" applyAlignment="1">
      <alignment horizontal="center" vertical="center" wrapText="1"/>
    </xf>
    <xf numFmtId="4" fontId="3" fillId="34" borderId="45" xfId="0" applyNumberFormat="1" applyFont="1" applyFill="1" applyBorder="1" applyAlignment="1">
      <alignment horizontal="center" vertical="center" wrapText="1"/>
    </xf>
    <xf numFmtId="4" fontId="3" fillId="34" borderId="47" xfId="0" applyNumberFormat="1" applyFont="1" applyFill="1" applyBorder="1" applyAlignment="1">
      <alignment horizontal="center" vertical="center" wrapText="1"/>
    </xf>
    <xf numFmtId="4" fontId="3" fillId="34" borderId="80" xfId="0" applyNumberFormat="1" applyFont="1" applyFill="1" applyBorder="1" applyAlignment="1">
      <alignment horizontal="center" vertical="center" wrapText="1"/>
    </xf>
    <xf numFmtId="4" fontId="3" fillId="34" borderId="46" xfId="0" applyNumberFormat="1" applyFont="1" applyFill="1" applyBorder="1" applyAlignment="1">
      <alignment horizontal="center" vertical="center" wrapText="1"/>
    </xf>
    <xf numFmtId="4" fontId="3" fillId="34" borderId="37" xfId="0" applyNumberFormat="1" applyFont="1" applyFill="1" applyBorder="1" applyAlignment="1">
      <alignment horizontal="center" vertical="center" wrapText="1"/>
    </xf>
    <xf numFmtId="4" fontId="3" fillId="34" borderId="36" xfId="0" applyNumberFormat="1" applyFont="1" applyFill="1" applyBorder="1" applyAlignment="1">
      <alignment horizontal="center" vertical="center" wrapText="1"/>
    </xf>
    <xf numFmtId="0" fontId="16" fillId="0" borderId="0" xfId="0" applyFont="1" applyAlignment="1">
      <alignment horizontal="center" vertical="center"/>
    </xf>
    <xf numFmtId="14" fontId="3" fillId="0" borderId="0" xfId="0" applyNumberFormat="1" applyFont="1" applyAlignment="1">
      <alignment horizontal="right"/>
    </xf>
    <xf numFmtId="0" fontId="3" fillId="34" borderId="12"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20" xfId="0" applyFont="1" applyFill="1" applyBorder="1" applyAlignment="1">
      <alignment horizontal="center" vertical="center" wrapText="1"/>
    </xf>
    <xf numFmtId="4" fontId="3" fillId="34" borderId="45" xfId="0" applyNumberFormat="1" applyFont="1" applyFill="1" applyBorder="1" applyAlignment="1">
      <alignment horizontal="center" vertical="center"/>
    </xf>
    <xf numFmtId="4" fontId="3" fillId="34" borderId="60" xfId="0" applyNumberFormat="1" applyFont="1" applyFill="1" applyBorder="1" applyAlignment="1">
      <alignment horizontal="center" vertical="center"/>
    </xf>
    <xf numFmtId="4" fontId="3" fillId="34" borderId="46" xfId="0" applyNumberFormat="1" applyFont="1" applyFill="1" applyBorder="1" applyAlignment="1">
      <alignment horizontal="center" vertical="center"/>
    </xf>
    <xf numFmtId="4" fontId="3" fillId="34" borderId="47" xfId="0" applyNumberFormat="1" applyFont="1" applyFill="1" applyBorder="1" applyAlignment="1">
      <alignment horizontal="center" vertical="center"/>
    </xf>
    <xf numFmtId="4" fontId="3" fillId="34" borderId="16" xfId="0" applyNumberFormat="1" applyFont="1" applyFill="1" applyBorder="1" applyAlignment="1">
      <alignment horizontal="center" vertical="center" wrapText="1"/>
    </xf>
    <xf numFmtId="4" fontId="3" fillId="34" borderId="14" xfId="0" applyNumberFormat="1" applyFont="1" applyFill="1" applyBorder="1" applyAlignment="1">
      <alignment horizontal="center" vertical="center" wrapText="1"/>
    </xf>
    <xf numFmtId="4" fontId="3" fillId="34" borderId="61" xfId="0" applyNumberFormat="1" applyFont="1" applyFill="1" applyBorder="1" applyAlignment="1">
      <alignment horizontal="center" vertical="center" wrapText="1"/>
    </xf>
    <xf numFmtId="4" fontId="3" fillId="34" borderId="35" xfId="0" applyNumberFormat="1" applyFont="1" applyFill="1" applyBorder="1" applyAlignment="1">
      <alignment horizontal="center" vertical="center" wrapText="1"/>
    </xf>
    <xf numFmtId="4" fontId="3" fillId="34" borderId="67" xfId="0" applyNumberFormat="1" applyFont="1" applyFill="1" applyBorder="1" applyAlignment="1">
      <alignment horizontal="center" vertical="center" wrapText="1"/>
    </xf>
    <xf numFmtId="0" fontId="15" fillId="0" borderId="0" xfId="0" applyFont="1" applyAlignment="1">
      <alignment wrapText="1"/>
    </xf>
    <xf numFmtId="49" fontId="15" fillId="0" borderId="0" xfId="0" applyNumberFormat="1" applyFont="1" applyAlignment="1">
      <alignment horizontal="center" vertical="center" wrapText="1"/>
    </xf>
    <xf numFmtId="0" fontId="0" fillId="0" borderId="0" xfId="0" applyAlignment="1">
      <alignment vertical="center" wrapText="1"/>
    </xf>
    <xf numFmtId="4" fontId="3" fillId="34" borderId="13" xfId="0" applyNumberFormat="1" applyFont="1" applyFill="1" applyBorder="1" applyAlignment="1">
      <alignment horizontal="center" vertical="center" wrapText="1"/>
    </xf>
    <xf numFmtId="4" fontId="3" fillId="34" borderId="18" xfId="0" applyNumberFormat="1" applyFont="1" applyFill="1" applyBorder="1" applyAlignment="1">
      <alignment horizontal="center" vertical="center" wrapText="1"/>
    </xf>
    <xf numFmtId="0" fontId="14" fillId="0" borderId="25" xfId="0" applyFont="1" applyBorder="1" applyAlignment="1">
      <alignment vertical="center"/>
    </xf>
    <xf numFmtId="0" fontId="14" fillId="0" borderId="13" xfId="0" applyFont="1" applyBorder="1" applyAlignment="1">
      <alignment vertical="center"/>
    </xf>
    <xf numFmtId="0" fontId="13" fillId="0" borderId="25" xfId="0" applyFont="1" applyBorder="1" applyAlignment="1">
      <alignment horizontal="center" wrapText="1"/>
    </xf>
    <xf numFmtId="0" fontId="13" fillId="0" borderId="26" xfId="0" applyFont="1" applyBorder="1" applyAlignment="1">
      <alignment horizontal="center" wrapText="1"/>
    </xf>
    <xf numFmtId="0" fontId="13" fillId="0" borderId="13" xfId="0" applyFont="1" applyBorder="1" applyAlignment="1">
      <alignment horizontal="center" wrapText="1"/>
    </xf>
    <xf numFmtId="0" fontId="47" fillId="0" borderId="25" xfId="47" applyFont="1" applyBorder="1" applyAlignment="1" applyProtection="1">
      <alignment horizontal="center" wrapText="1"/>
      <protection/>
    </xf>
    <xf numFmtId="0" fontId="47" fillId="0" borderId="26" xfId="47" applyFont="1" applyBorder="1" applyAlignment="1" applyProtection="1">
      <alignment horizontal="center" wrapText="1"/>
      <protection/>
    </xf>
    <xf numFmtId="0" fontId="47" fillId="0" borderId="13" xfId="47" applyFont="1" applyBorder="1" applyAlignment="1" applyProtection="1">
      <alignment horizontal="center" wrapText="1"/>
      <protection/>
    </xf>
    <xf numFmtId="0" fontId="14" fillId="0" borderId="25" xfId="0" applyFont="1" applyBorder="1" applyAlignment="1">
      <alignment horizontal="left" vertical="center"/>
    </xf>
    <xf numFmtId="0" fontId="14" fillId="0" borderId="13" xfId="0" applyFont="1" applyBorder="1" applyAlignment="1">
      <alignment horizontal="left" vertical="center"/>
    </xf>
    <xf numFmtId="0" fontId="14" fillId="0" borderId="11" xfId="0" applyFont="1" applyBorder="1" applyAlignment="1">
      <alignment vertical="center" wrapText="1"/>
    </xf>
    <xf numFmtId="0" fontId="14" fillId="0" borderId="54" xfId="0" applyFont="1" applyBorder="1" applyAlignment="1">
      <alignment vertical="center" wrapText="1"/>
    </xf>
    <xf numFmtId="0" fontId="14" fillId="0" borderId="19" xfId="0" applyFont="1" applyBorder="1" applyAlignment="1">
      <alignment vertical="center" wrapText="1"/>
    </xf>
    <xf numFmtId="0" fontId="24" fillId="47" borderId="0" xfId="0" applyFont="1" applyFill="1" applyBorder="1" applyAlignment="1">
      <alignment vertical="center" wrapText="1"/>
    </xf>
    <xf numFmtId="0" fontId="20" fillId="47" borderId="0" xfId="0" applyFont="1" applyFill="1" applyBorder="1" applyAlignment="1">
      <alignment vertical="center" wrapText="1"/>
    </xf>
    <xf numFmtId="0" fontId="5" fillId="0" borderId="0" xfId="0" applyFont="1" applyAlignment="1">
      <alignment horizontal="center" vertical="center" wrapText="1"/>
    </xf>
    <xf numFmtId="0" fontId="13" fillId="0" borderId="25" xfId="0" applyFont="1" applyBorder="1" applyAlignment="1">
      <alignment horizontal="center"/>
    </xf>
    <xf numFmtId="0" fontId="13" fillId="0" borderId="13" xfId="0" applyFont="1" applyBorder="1" applyAlignment="1">
      <alignment horizontal="center"/>
    </xf>
    <xf numFmtId="0" fontId="45" fillId="35" borderId="31" xfId="0" applyFont="1" applyFill="1" applyBorder="1" applyAlignment="1">
      <alignment horizontal="center" vertical="center" wrapText="1"/>
    </xf>
    <xf numFmtId="0" fontId="45" fillId="35" borderId="83" xfId="0" applyFont="1" applyFill="1" applyBorder="1" applyAlignment="1">
      <alignment horizontal="center" vertical="center" wrapText="1"/>
    </xf>
    <xf numFmtId="0" fontId="45" fillId="35" borderId="32" xfId="0" applyFont="1" applyFill="1" applyBorder="1" applyAlignment="1">
      <alignment horizontal="center" vertical="center" wrapText="1"/>
    </xf>
    <xf numFmtId="0" fontId="45" fillId="35" borderId="22" xfId="0" applyFont="1" applyFill="1" applyBorder="1" applyAlignment="1">
      <alignment horizontal="center" vertical="center" wrapText="1"/>
    </xf>
    <xf numFmtId="0" fontId="45" fillId="35" borderId="0" xfId="0" applyFont="1" applyFill="1" applyBorder="1" applyAlignment="1">
      <alignment horizontal="center" vertical="center" wrapText="1"/>
    </xf>
    <xf numFmtId="0" fontId="45" fillId="35" borderId="23" xfId="0" applyFont="1" applyFill="1" applyBorder="1" applyAlignment="1">
      <alignment horizontal="center" vertical="center" wrapText="1"/>
    </xf>
    <xf numFmtId="0" fontId="45" fillId="35" borderId="33" xfId="0" applyFont="1" applyFill="1" applyBorder="1" applyAlignment="1">
      <alignment horizontal="center" vertical="center" wrapText="1"/>
    </xf>
    <xf numFmtId="0" fontId="45" fillId="35" borderId="28" xfId="0" applyFont="1" applyFill="1" applyBorder="1" applyAlignment="1">
      <alignment horizontal="center" vertical="center" wrapText="1"/>
    </xf>
    <xf numFmtId="0" fontId="45" fillId="35" borderId="34" xfId="0" applyFont="1" applyFill="1" applyBorder="1" applyAlignment="1">
      <alignment horizontal="center" vertical="center" wrapText="1"/>
    </xf>
    <xf numFmtId="0" fontId="44" fillId="33" borderId="31" xfId="0" applyFont="1" applyFill="1" applyBorder="1" applyAlignment="1">
      <alignment horizontal="center" vertical="center" wrapText="1"/>
    </xf>
    <xf numFmtId="0" fontId="44" fillId="33" borderId="83" xfId="0" applyFont="1" applyFill="1" applyBorder="1" applyAlignment="1">
      <alignment horizontal="center" vertical="center" wrapText="1"/>
    </xf>
    <xf numFmtId="0" fontId="44" fillId="33" borderId="32" xfId="0" applyFont="1" applyFill="1" applyBorder="1" applyAlignment="1">
      <alignment horizontal="center" vertical="center" wrapText="1"/>
    </xf>
    <xf numFmtId="0" fontId="44" fillId="33" borderId="22" xfId="0" applyFont="1" applyFill="1" applyBorder="1" applyAlignment="1">
      <alignment horizontal="center" vertical="center" wrapText="1"/>
    </xf>
    <xf numFmtId="0" fontId="44" fillId="33" borderId="0" xfId="0" applyFont="1" applyFill="1" applyBorder="1" applyAlignment="1">
      <alignment horizontal="center" vertical="center" wrapText="1"/>
    </xf>
    <xf numFmtId="0" fontId="44" fillId="33" borderId="23" xfId="0" applyFont="1" applyFill="1" applyBorder="1" applyAlignment="1">
      <alignment horizontal="center" vertical="center" wrapText="1"/>
    </xf>
    <xf numFmtId="0" fontId="44" fillId="33" borderId="33"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44" fillId="33" borderId="34" xfId="0" applyFont="1" applyFill="1" applyBorder="1" applyAlignment="1">
      <alignment horizontal="center" vertical="center" wrapText="1"/>
    </xf>
    <xf numFmtId="0" fontId="44" fillId="0" borderId="11" xfId="0" applyFont="1" applyBorder="1" applyAlignment="1">
      <alignment horizontal="center" vertical="center" wrapText="1"/>
    </xf>
    <xf numFmtId="0" fontId="44" fillId="0" borderId="54" xfId="0" applyFont="1" applyBorder="1" applyAlignment="1">
      <alignment horizontal="center" vertical="center" wrapText="1"/>
    </xf>
    <xf numFmtId="0" fontId="44" fillId="0" borderId="19" xfId="0" applyFont="1" applyBorder="1" applyAlignment="1">
      <alignment horizontal="center" vertical="center" wrapText="1"/>
    </xf>
    <xf numFmtId="0" fontId="41" fillId="0" borderId="31" xfId="0" applyFont="1" applyBorder="1" applyAlignment="1">
      <alignment vertical="center" wrapText="1"/>
    </xf>
    <xf numFmtId="0" fontId="41" fillId="0" borderId="32" xfId="0" applyFont="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0" fontId="41" fillId="0" borderId="33" xfId="0" applyFont="1" applyBorder="1" applyAlignment="1">
      <alignment vertical="center" wrapText="1"/>
    </xf>
    <xf numFmtId="0" fontId="41" fillId="0" borderId="34" xfId="0" applyFont="1" applyBorder="1" applyAlignment="1">
      <alignment vertical="center" wrapText="1"/>
    </xf>
    <xf numFmtId="0" fontId="41" fillId="34" borderId="11" xfId="0" applyNumberFormat="1" applyFont="1" applyFill="1" applyBorder="1" applyAlignment="1">
      <alignment horizontal="center" vertical="center" wrapText="1"/>
    </xf>
    <xf numFmtId="0" fontId="41" fillId="34" borderId="54" xfId="0" applyNumberFormat="1" applyFont="1" applyFill="1" applyBorder="1" applyAlignment="1">
      <alignment horizontal="center" vertical="center" wrapText="1"/>
    </xf>
    <xf numFmtId="0" fontId="41" fillId="34" borderId="19" xfId="0" applyNumberFormat="1" applyFont="1" applyFill="1" applyBorder="1" applyAlignment="1">
      <alignment horizontal="center" vertical="center" wrapText="1"/>
    </xf>
    <xf numFmtId="0" fontId="41" fillId="34" borderId="31" xfId="0" applyNumberFormat="1" applyFont="1" applyFill="1" applyBorder="1" applyAlignment="1">
      <alignment horizontal="center" vertical="center" wrapText="1"/>
    </xf>
    <xf numFmtId="0" fontId="41" fillId="34" borderId="32" xfId="0" applyNumberFormat="1" applyFont="1" applyFill="1" applyBorder="1" applyAlignment="1">
      <alignment horizontal="center" vertical="center" wrapText="1"/>
    </xf>
    <xf numFmtId="0" fontId="41" fillId="34" borderId="22" xfId="0" applyNumberFormat="1" applyFont="1" applyFill="1" applyBorder="1" applyAlignment="1">
      <alignment horizontal="center" vertical="center" wrapText="1"/>
    </xf>
    <xf numFmtId="0" fontId="41" fillId="34" borderId="23" xfId="0" applyNumberFormat="1" applyFont="1" applyFill="1" applyBorder="1" applyAlignment="1">
      <alignment horizontal="center" vertical="center" wrapText="1"/>
    </xf>
    <xf numFmtId="0" fontId="41" fillId="34" borderId="33" xfId="0" applyNumberFormat="1" applyFont="1" applyFill="1" applyBorder="1" applyAlignment="1">
      <alignment horizontal="center" vertical="center" wrapText="1"/>
    </xf>
    <xf numFmtId="0" fontId="41" fillId="34" borderId="34" xfId="0" applyNumberFormat="1" applyFont="1" applyFill="1" applyBorder="1" applyAlignment="1">
      <alignment horizontal="center" vertical="center" wrapText="1"/>
    </xf>
    <xf numFmtId="3" fontId="41" fillId="34" borderId="11" xfId="0" applyNumberFormat="1" applyFont="1" applyFill="1" applyBorder="1" applyAlignment="1">
      <alignment horizontal="center" vertical="center" wrapText="1"/>
    </xf>
    <xf numFmtId="3" fontId="41" fillId="34" borderId="54" xfId="0" applyNumberFormat="1" applyFont="1" applyFill="1" applyBorder="1" applyAlignment="1">
      <alignment horizontal="center" vertical="center" wrapText="1"/>
    </xf>
    <xf numFmtId="3" fontId="41" fillId="34" borderId="19" xfId="0" applyNumberFormat="1" applyFont="1" applyFill="1" applyBorder="1" applyAlignment="1">
      <alignment horizontal="center" vertical="center" wrapText="1"/>
    </xf>
    <xf numFmtId="3" fontId="41" fillId="34" borderId="25" xfId="0" applyNumberFormat="1" applyFont="1" applyFill="1" applyBorder="1" applyAlignment="1">
      <alignment horizontal="center" vertical="center" wrapText="1"/>
    </xf>
    <xf numFmtId="3" fontId="41" fillId="34" borderId="26" xfId="0" applyNumberFormat="1" applyFont="1" applyFill="1" applyBorder="1" applyAlignment="1">
      <alignment horizontal="center" vertical="center" wrapText="1"/>
    </xf>
    <xf numFmtId="3" fontId="41" fillId="34" borderId="13" xfId="0" applyNumberFormat="1" applyFont="1" applyFill="1" applyBorder="1" applyAlignment="1">
      <alignment horizontal="center" vertical="center" wrapText="1"/>
    </xf>
    <xf numFmtId="49" fontId="41" fillId="34" borderId="25" xfId="0" applyNumberFormat="1" applyFont="1" applyFill="1" applyBorder="1" applyAlignment="1">
      <alignment horizontal="center" vertical="center"/>
    </xf>
    <xf numFmtId="49" fontId="41" fillId="34" borderId="26" xfId="0" applyNumberFormat="1" applyFont="1" applyFill="1" applyBorder="1" applyAlignment="1">
      <alignment horizontal="center" vertical="center"/>
    </xf>
    <xf numFmtId="49" fontId="41" fillId="34" borderId="13" xfId="0" applyNumberFormat="1" applyFont="1" applyFill="1" applyBorder="1" applyAlignment="1">
      <alignment horizontal="center" vertical="center"/>
    </xf>
    <xf numFmtId="0" fontId="41" fillId="0" borderId="11" xfId="0" applyFont="1" applyBorder="1" applyAlignment="1">
      <alignment horizontal="center" vertical="center" wrapText="1"/>
    </xf>
    <xf numFmtId="0" fontId="41" fillId="0" borderId="54" xfId="0" applyFont="1" applyBorder="1" applyAlignment="1">
      <alignment horizontal="center" vertical="center" wrapText="1"/>
    </xf>
    <xf numFmtId="0" fontId="41" fillId="0" borderId="19" xfId="0" applyFont="1" applyBorder="1" applyAlignment="1">
      <alignment horizontal="center" vertical="center" wrapText="1"/>
    </xf>
    <xf numFmtId="0" fontId="43" fillId="34" borderId="25" xfId="0" applyFont="1" applyFill="1" applyBorder="1" applyAlignment="1">
      <alignment horizontal="center" vertical="center" wrapText="1"/>
    </xf>
    <xf numFmtId="0" fontId="43" fillId="34" borderId="26" xfId="0" applyFont="1" applyFill="1" applyBorder="1" applyAlignment="1">
      <alignment horizontal="center" vertical="center" wrapText="1"/>
    </xf>
    <xf numFmtId="0" fontId="43" fillId="34" borderId="13" xfId="0" applyFont="1" applyFill="1" applyBorder="1" applyAlignment="1">
      <alignment horizontal="center" vertical="center" wrapText="1"/>
    </xf>
    <xf numFmtId="0" fontId="41" fillId="0" borderId="11" xfId="0" applyFont="1" applyBorder="1" applyAlignment="1">
      <alignment vertical="center" wrapText="1"/>
    </xf>
    <xf numFmtId="0" fontId="41" fillId="0" borderId="54" xfId="0" applyFont="1" applyBorder="1" applyAlignment="1">
      <alignment vertical="center" wrapText="1"/>
    </xf>
    <xf numFmtId="0" fontId="41" fillId="0" borderId="19" xfId="0" applyFont="1" applyBorder="1" applyAlignment="1">
      <alignment vertical="center" wrapText="1"/>
    </xf>
    <xf numFmtId="0" fontId="44" fillId="0" borderId="11" xfId="0" applyFont="1" applyBorder="1" applyAlignment="1">
      <alignment vertical="center" wrapText="1"/>
    </xf>
    <xf numFmtId="0" fontId="44" fillId="0" borderId="54" xfId="0" applyFont="1" applyBorder="1" applyAlignment="1">
      <alignment vertical="center" wrapText="1"/>
    </xf>
    <xf numFmtId="0" fontId="44" fillId="0" borderId="19" xfId="0" applyFont="1" applyBorder="1" applyAlignment="1">
      <alignment vertical="center" wrapText="1"/>
    </xf>
    <xf numFmtId="0" fontId="44" fillId="0" borderId="31" xfId="0" applyFont="1" applyBorder="1" applyAlignment="1">
      <alignment vertical="center" wrapText="1"/>
    </xf>
    <xf numFmtId="0" fontId="44" fillId="0" borderId="32" xfId="0" applyFont="1" applyBorder="1" applyAlignment="1">
      <alignment vertical="center" wrapText="1"/>
    </xf>
    <xf numFmtId="0" fontId="44" fillId="0" borderId="22" xfId="0" applyFont="1" applyBorder="1" applyAlignment="1">
      <alignment vertical="center" wrapText="1"/>
    </xf>
    <xf numFmtId="0" fontId="44" fillId="0" borderId="23" xfId="0" applyFont="1" applyBorder="1" applyAlignment="1">
      <alignment vertical="center" wrapText="1"/>
    </xf>
    <xf numFmtId="0" fontId="44" fillId="0" borderId="33" xfId="0" applyFont="1" applyBorder="1" applyAlignment="1">
      <alignment vertical="center" wrapText="1"/>
    </xf>
    <xf numFmtId="0" fontId="44" fillId="0" borderId="34" xfId="0" applyFont="1" applyBorder="1" applyAlignment="1">
      <alignment vertical="center" wrapText="1"/>
    </xf>
    <xf numFmtId="0" fontId="58" fillId="35" borderId="31" xfId="0" applyFont="1" applyFill="1" applyBorder="1" applyAlignment="1">
      <alignment horizontal="center" vertical="center" wrapText="1"/>
    </xf>
    <xf numFmtId="0" fontId="58" fillId="35" borderId="83" xfId="0" applyFont="1" applyFill="1" applyBorder="1" applyAlignment="1">
      <alignment horizontal="center" vertical="center" wrapText="1"/>
    </xf>
    <xf numFmtId="0" fontId="58" fillId="35" borderId="32" xfId="0" applyFont="1" applyFill="1" applyBorder="1" applyAlignment="1">
      <alignment horizontal="center" vertical="center" wrapText="1"/>
    </xf>
    <xf numFmtId="0" fontId="58" fillId="35" borderId="22" xfId="0" applyFont="1" applyFill="1" applyBorder="1" applyAlignment="1">
      <alignment horizontal="center" vertical="center" wrapText="1"/>
    </xf>
    <xf numFmtId="0" fontId="58" fillId="35" borderId="0" xfId="0" applyFont="1" applyFill="1" applyBorder="1" applyAlignment="1">
      <alignment horizontal="center" vertical="center" wrapText="1"/>
    </xf>
    <xf numFmtId="0" fontId="58" fillId="35" borderId="23" xfId="0" applyFont="1" applyFill="1" applyBorder="1" applyAlignment="1">
      <alignment horizontal="center" vertical="center" wrapText="1"/>
    </xf>
    <xf numFmtId="0" fontId="58" fillId="35" borderId="33" xfId="0" applyFont="1" applyFill="1" applyBorder="1" applyAlignment="1">
      <alignment horizontal="center" vertical="center" wrapText="1"/>
    </xf>
    <xf numFmtId="0" fontId="58" fillId="35" borderId="28" xfId="0" applyFont="1" applyFill="1" applyBorder="1" applyAlignment="1">
      <alignment horizontal="center" vertical="center" wrapText="1"/>
    </xf>
    <xf numFmtId="0" fontId="58" fillId="35" borderId="34" xfId="0" applyFont="1" applyFill="1" applyBorder="1" applyAlignment="1">
      <alignment horizontal="center" vertical="center" wrapText="1"/>
    </xf>
    <xf numFmtId="0" fontId="55" fillId="33" borderId="31" xfId="0" applyFont="1" applyFill="1" applyBorder="1" applyAlignment="1">
      <alignment horizontal="center" vertical="center" wrapText="1"/>
    </xf>
    <xf numFmtId="0" fontId="55" fillId="33" borderId="83"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55" fillId="33" borderId="22"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23"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55" fillId="33" borderId="28" xfId="0" applyFont="1" applyFill="1" applyBorder="1" applyAlignment="1">
      <alignment horizontal="center" vertical="center" wrapText="1"/>
    </xf>
    <xf numFmtId="0" fontId="55" fillId="33" borderId="34" xfId="0" applyFont="1" applyFill="1" applyBorder="1" applyAlignment="1">
      <alignment horizontal="center" vertical="center" wrapText="1"/>
    </xf>
    <xf numFmtId="0" fontId="54" fillId="0" borderId="31" xfId="0" applyFont="1" applyBorder="1" applyAlignment="1">
      <alignment vertical="center" wrapText="1"/>
    </xf>
    <xf numFmtId="0" fontId="0" fillId="0" borderId="32" xfId="0" applyBorder="1" applyAlignment="1">
      <alignment vertical="center" wrapText="1"/>
    </xf>
    <xf numFmtId="0" fontId="52" fillId="0" borderId="22" xfId="0" applyFont="1" applyBorder="1" applyAlignment="1">
      <alignment vertical="center" wrapText="1"/>
    </xf>
    <xf numFmtId="0" fontId="0" fillId="0" borderId="23" xfId="0" applyBorder="1" applyAlignment="1">
      <alignment vertical="center" wrapText="1"/>
    </xf>
    <xf numFmtId="0" fontId="52" fillId="0" borderId="33" xfId="0" applyFont="1" applyBorder="1" applyAlignment="1">
      <alignment vertical="center" wrapText="1"/>
    </xf>
    <xf numFmtId="0" fontId="0" fillId="0" borderId="34" xfId="0" applyBorder="1" applyAlignment="1">
      <alignment vertical="center" wrapText="1"/>
    </xf>
    <xf numFmtId="0" fontId="55" fillId="0" borderId="11" xfId="0" applyFont="1" applyBorder="1" applyAlignment="1">
      <alignment horizontal="center" vertical="center" wrapText="1"/>
    </xf>
    <xf numFmtId="0" fontId="56" fillId="0" borderId="54" xfId="0" applyFont="1" applyBorder="1" applyAlignment="1">
      <alignment horizontal="center" vertical="center" wrapText="1"/>
    </xf>
    <xf numFmtId="0" fontId="56" fillId="0" borderId="19" xfId="0" applyFont="1" applyBorder="1" applyAlignment="1">
      <alignment horizontal="center" vertical="center" wrapText="1"/>
    </xf>
    <xf numFmtId="0" fontId="54" fillId="0" borderId="11"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19" xfId="0" applyFont="1" applyBorder="1" applyAlignment="1">
      <alignment horizontal="center" vertical="center" wrapText="1"/>
    </xf>
    <xf numFmtId="0" fontId="0" fillId="0" borderId="54" xfId="0" applyBorder="1" applyAlignment="1">
      <alignment horizontal="center" vertical="center" wrapText="1"/>
    </xf>
    <xf numFmtId="0" fontId="0" fillId="0" borderId="19" xfId="0" applyBorder="1" applyAlignment="1">
      <alignment horizontal="center" vertical="center" wrapText="1"/>
    </xf>
    <xf numFmtId="0" fontId="54" fillId="0" borderId="11" xfId="0" applyFont="1" applyBorder="1" applyAlignment="1">
      <alignment vertical="center" wrapText="1"/>
    </xf>
    <xf numFmtId="0" fontId="52" fillId="0" borderId="54" xfId="0" applyFont="1" applyBorder="1" applyAlignment="1">
      <alignment vertical="center" wrapText="1"/>
    </xf>
    <xf numFmtId="0" fontId="0" fillId="0" borderId="54" xfId="0" applyBorder="1" applyAlignment="1">
      <alignment vertical="center" wrapText="1"/>
    </xf>
    <xf numFmtId="0" fontId="0" fillId="0" borderId="19" xfId="0" applyBorder="1" applyAlignment="1">
      <alignment vertical="center" wrapText="1"/>
    </xf>
    <xf numFmtId="0" fontId="55" fillId="0" borderId="11" xfId="0" applyFont="1" applyBorder="1" applyAlignment="1">
      <alignment vertical="center" wrapText="1"/>
    </xf>
    <xf numFmtId="0" fontId="56" fillId="0" borderId="54" xfId="0" applyFont="1" applyBorder="1" applyAlignment="1">
      <alignment vertical="center" wrapText="1"/>
    </xf>
    <xf numFmtId="0" fontId="56" fillId="0" borderId="19" xfId="0" applyFont="1" applyBorder="1" applyAlignment="1">
      <alignment vertical="center" wrapText="1"/>
    </xf>
    <xf numFmtId="0" fontId="52" fillId="0" borderId="19" xfId="0" applyFont="1" applyBorder="1" applyAlignment="1">
      <alignment vertical="center" wrapText="1"/>
    </xf>
    <xf numFmtId="49" fontId="54" fillId="34" borderId="73" xfId="0" applyNumberFormat="1" applyFont="1" applyFill="1" applyBorder="1" applyAlignment="1">
      <alignment horizontal="center" vertical="center"/>
    </xf>
    <xf numFmtId="49" fontId="54" fillId="34" borderId="55" xfId="0" applyNumberFormat="1" applyFont="1" applyFill="1" applyBorder="1" applyAlignment="1">
      <alignment horizontal="center" vertical="center"/>
    </xf>
    <xf numFmtId="49" fontId="54" fillId="34" borderId="14" xfId="0" applyNumberFormat="1" applyFont="1" applyFill="1" applyBorder="1" applyAlignment="1">
      <alignment horizontal="center" vertical="center"/>
    </xf>
    <xf numFmtId="0" fontId="55" fillId="0" borderId="31" xfId="0" applyFont="1" applyBorder="1" applyAlignment="1">
      <alignment vertical="center" wrapText="1"/>
    </xf>
    <xf numFmtId="0" fontId="48" fillId="0" borderId="32" xfId="0" applyFont="1" applyBorder="1" applyAlignment="1">
      <alignment vertical="center" wrapText="1"/>
    </xf>
    <xf numFmtId="0" fontId="56" fillId="0" borderId="22" xfId="0" applyFont="1" applyBorder="1" applyAlignment="1">
      <alignment vertical="center" wrapText="1"/>
    </xf>
    <xf numFmtId="0" fontId="48" fillId="0" borderId="23" xfId="0" applyFont="1" applyBorder="1" applyAlignment="1">
      <alignment vertical="center" wrapText="1"/>
    </xf>
    <xf numFmtId="0" fontId="56" fillId="0" borderId="33" xfId="0" applyFont="1" applyBorder="1" applyAlignment="1">
      <alignment vertical="center" wrapText="1"/>
    </xf>
    <xf numFmtId="0" fontId="48" fillId="0" borderId="34" xfId="0" applyFont="1" applyBorder="1" applyAlignment="1">
      <alignment vertical="center" wrapText="1"/>
    </xf>
    <xf numFmtId="0" fontId="50" fillId="0" borderId="0" xfId="0" applyFont="1" applyBorder="1" applyAlignment="1">
      <alignment horizontal="center" vertical="center" wrapText="1"/>
    </xf>
    <xf numFmtId="0" fontId="51" fillId="34" borderId="25" xfId="0" applyFont="1" applyFill="1" applyBorder="1" applyAlignment="1">
      <alignment horizontal="center" vertical="center" wrapText="1"/>
    </xf>
    <xf numFmtId="0" fontId="51" fillId="34" borderId="26" xfId="0" applyFont="1" applyFill="1" applyBorder="1" applyAlignment="1">
      <alignment horizontal="center" vertical="center" wrapText="1"/>
    </xf>
    <xf numFmtId="0" fontId="51" fillId="34" borderId="13" xfId="0" applyFont="1" applyFill="1" applyBorder="1" applyAlignment="1">
      <alignment horizontal="center" vertical="center" wrapText="1"/>
    </xf>
    <xf numFmtId="0" fontId="54" fillId="34" borderId="54" xfId="0" applyNumberFormat="1" applyFont="1" applyFill="1" applyBorder="1" applyAlignment="1">
      <alignment horizontal="center" vertical="center" wrapText="1"/>
    </xf>
    <xf numFmtId="0" fontId="52" fillId="34" borderId="54" xfId="0" applyFont="1" applyFill="1" applyBorder="1" applyAlignment="1">
      <alignment horizontal="center" vertical="center" wrapText="1"/>
    </xf>
    <xf numFmtId="0" fontId="52" fillId="34" borderId="19" xfId="0" applyFont="1" applyFill="1" applyBorder="1" applyAlignment="1">
      <alignment horizontal="center" vertical="center" wrapText="1"/>
    </xf>
    <xf numFmtId="0" fontId="54" fillId="34" borderId="22" xfId="0" applyNumberFormat="1" applyFont="1" applyFill="1" applyBorder="1" applyAlignment="1">
      <alignment horizontal="center" vertical="center" wrapText="1"/>
    </xf>
    <xf numFmtId="0" fontId="0" fillId="0" borderId="22" xfId="0" applyBorder="1" applyAlignment="1">
      <alignment vertical="center" wrapText="1"/>
    </xf>
    <xf numFmtId="0" fontId="0" fillId="0" borderId="33" xfId="0" applyBorder="1" applyAlignment="1">
      <alignment vertical="center" wrapText="1"/>
    </xf>
    <xf numFmtId="3" fontId="54" fillId="34" borderId="54" xfId="0" applyNumberFormat="1" applyFont="1" applyFill="1" applyBorder="1" applyAlignment="1">
      <alignment horizontal="center" vertical="center" wrapText="1"/>
    </xf>
    <xf numFmtId="3" fontId="54" fillId="34" borderId="25" xfId="0" applyNumberFormat="1" applyFont="1" applyFill="1" applyBorder="1" applyAlignment="1">
      <alignment horizontal="center" vertical="center" wrapText="1"/>
    </xf>
    <xf numFmtId="3" fontId="54" fillId="34" borderId="26" xfId="0" applyNumberFormat="1" applyFont="1" applyFill="1" applyBorder="1" applyAlignment="1">
      <alignment horizontal="center" vertical="center" wrapText="1"/>
    </xf>
    <xf numFmtId="3" fontId="54" fillId="34" borderId="13" xfId="0" applyNumberFormat="1" applyFont="1" applyFill="1" applyBorder="1" applyAlignment="1">
      <alignment horizontal="center" vertical="center" wrapText="1"/>
    </xf>
    <xf numFmtId="0" fontId="14" fillId="37" borderId="25" xfId="0" applyFont="1" applyFill="1" applyBorder="1" applyAlignment="1">
      <alignment horizontal="center"/>
    </xf>
    <xf numFmtId="0" fontId="14" fillId="37" borderId="26" xfId="0" applyFont="1" applyFill="1" applyBorder="1" applyAlignment="1">
      <alignment horizontal="center"/>
    </xf>
    <xf numFmtId="0" fontId="14" fillId="37" borderId="13" xfId="0" applyFont="1" applyFill="1" applyBorder="1" applyAlignment="1">
      <alignment horizontal="center"/>
    </xf>
    <xf numFmtId="0" fontId="3" fillId="34" borderId="31" xfId="0" applyFont="1" applyFill="1" applyBorder="1" applyAlignment="1">
      <alignment vertical="center" wrapText="1"/>
    </xf>
    <xf numFmtId="0" fontId="3" fillId="34" borderId="32" xfId="0" applyFont="1" applyFill="1" applyBorder="1" applyAlignment="1">
      <alignment vertical="center" wrapText="1"/>
    </xf>
    <xf numFmtId="0" fontId="3" fillId="34" borderId="22" xfId="0" applyFont="1" applyFill="1" applyBorder="1" applyAlignment="1">
      <alignment vertical="center" wrapText="1"/>
    </xf>
    <xf numFmtId="0" fontId="3" fillId="34" borderId="23" xfId="0" applyFont="1" applyFill="1" applyBorder="1" applyAlignment="1">
      <alignment vertical="center" wrapText="1"/>
    </xf>
    <xf numFmtId="0" fontId="3" fillId="34" borderId="33" xfId="0" applyFont="1" applyFill="1" applyBorder="1" applyAlignment="1">
      <alignment vertical="center" wrapText="1"/>
    </xf>
    <xf numFmtId="0" fontId="3" fillId="34" borderId="34" xfId="0" applyFont="1" applyFill="1" applyBorder="1" applyAlignment="1">
      <alignment vertical="center" wrapText="1"/>
    </xf>
    <xf numFmtId="3" fontId="3" fillId="34" borderId="83" xfId="0" applyNumberFormat="1" applyFont="1" applyFill="1" applyBorder="1" applyAlignment="1">
      <alignment vertical="center" wrapText="1"/>
    </xf>
    <xf numFmtId="0" fontId="3" fillId="34" borderId="83" xfId="0" applyFont="1" applyFill="1" applyBorder="1" applyAlignment="1">
      <alignment vertical="center" wrapText="1"/>
    </xf>
    <xf numFmtId="0" fontId="3" fillId="34" borderId="0" xfId="0" applyFont="1" applyFill="1" applyBorder="1" applyAlignment="1">
      <alignment vertical="center" wrapText="1"/>
    </xf>
    <xf numFmtId="0" fontId="3" fillId="34" borderId="28" xfId="0" applyFont="1" applyFill="1" applyBorder="1" applyAlignment="1">
      <alignment vertical="center" wrapText="1"/>
    </xf>
    <xf numFmtId="3" fontId="0" fillId="34" borderId="73" xfId="0" applyNumberFormat="1" applyFill="1" applyBorder="1" applyAlignment="1">
      <alignment wrapText="1"/>
    </xf>
    <xf numFmtId="3" fontId="0" fillId="34" borderId="55" xfId="0" applyNumberFormat="1" applyFill="1" applyBorder="1" applyAlignment="1">
      <alignment wrapText="1"/>
    </xf>
    <xf numFmtId="0" fontId="0" fillId="34" borderId="14" xfId="0" applyFill="1" applyBorder="1" applyAlignment="1">
      <alignment wrapText="1"/>
    </xf>
    <xf numFmtId="3" fontId="14" fillId="34" borderId="26" xfId="0" applyNumberFormat="1" applyFont="1" applyFill="1" applyBorder="1" applyAlignment="1">
      <alignment/>
    </xf>
    <xf numFmtId="3" fontId="14" fillId="34" borderId="13" xfId="0" applyNumberFormat="1" applyFont="1" applyFill="1" applyBorder="1" applyAlignment="1">
      <alignment/>
    </xf>
    <xf numFmtId="3" fontId="3" fillId="34" borderId="26" xfId="0" applyNumberFormat="1" applyFont="1" applyFill="1" applyBorder="1" applyAlignment="1">
      <alignment wrapText="1"/>
    </xf>
    <xf numFmtId="3" fontId="3" fillId="34" borderId="13" xfId="0" applyNumberFormat="1" applyFont="1" applyFill="1" applyBorder="1" applyAlignment="1">
      <alignment wrapText="1"/>
    </xf>
    <xf numFmtId="0" fontId="0" fillId="34" borderId="26" xfId="0" applyFill="1" applyBorder="1" applyAlignment="1">
      <alignment wrapText="1"/>
    </xf>
    <xf numFmtId="0" fontId="0" fillId="34" borderId="13" xfId="0" applyFill="1" applyBorder="1" applyAlignment="1">
      <alignment wrapText="1"/>
    </xf>
    <xf numFmtId="3" fontId="14" fillId="37" borderId="25" xfId="0" applyNumberFormat="1" applyFont="1" applyFill="1" applyBorder="1" applyAlignment="1">
      <alignment horizontal="center" vertical="center" wrapText="1"/>
    </xf>
    <xf numFmtId="3" fontId="14" fillId="37" borderId="26" xfId="0" applyNumberFormat="1" applyFont="1" applyFill="1" applyBorder="1" applyAlignment="1">
      <alignment horizontal="center" vertical="center" wrapText="1"/>
    </xf>
    <xf numFmtId="3" fontId="14" fillId="37" borderId="13" xfId="0" applyNumberFormat="1" applyFont="1" applyFill="1" applyBorder="1" applyAlignment="1">
      <alignment horizontal="center" vertical="center" wrapText="1"/>
    </xf>
    <xf numFmtId="0" fontId="14" fillId="39" borderId="25" xfId="0" applyFont="1" applyFill="1" applyBorder="1" applyAlignment="1">
      <alignment horizontal="center"/>
    </xf>
    <xf numFmtId="0" fontId="14" fillId="39" borderId="26" xfId="0" applyFont="1" applyFill="1" applyBorder="1" applyAlignment="1">
      <alignment horizontal="center"/>
    </xf>
    <xf numFmtId="0" fontId="14" fillId="39" borderId="13" xfId="0" applyFont="1" applyFill="1" applyBorder="1" applyAlignment="1">
      <alignment horizontal="center"/>
    </xf>
    <xf numFmtId="0" fontId="14" fillId="0" borderId="31" xfId="0" applyFont="1" applyBorder="1" applyAlignment="1">
      <alignment vertical="center" wrapText="1"/>
    </xf>
    <xf numFmtId="3" fontId="0" fillId="0" borderId="31" xfId="0" applyNumberFormat="1" applyBorder="1" applyAlignment="1">
      <alignment vertical="center" wrapText="1"/>
    </xf>
    <xf numFmtId="0" fontId="0" fillId="0" borderId="83" xfId="0" applyBorder="1" applyAlignment="1">
      <alignment vertical="center" wrapText="1"/>
    </xf>
    <xf numFmtId="0" fontId="0" fillId="0" borderId="0" xfId="0" applyBorder="1" applyAlignment="1">
      <alignment vertical="center" wrapText="1"/>
    </xf>
    <xf numFmtId="0" fontId="0" fillId="0" borderId="28" xfId="0" applyBorder="1" applyAlignment="1">
      <alignment vertical="center" wrapText="1"/>
    </xf>
    <xf numFmtId="3" fontId="0" fillId="0" borderId="73" xfId="0" applyNumberFormat="1" applyBorder="1" applyAlignment="1">
      <alignment wrapText="1"/>
    </xf>
    <xf numFmtId="3" fontId="0" fillId="0" borderId="14" xfId="0" applyNumberFormat="1" applyBorder="1" applyAlignment="1">
      <alignment wrapText="1"/>
    </xf>
    <xf numFmtId="3" fontId="14" fillId="0" borderId="26" xfId="0" applyNumberFormat="1" applyFont="1" applyBorder="1" applyAlignment="1">
      <alignment/>
    </xf>
    <xf numFmtId="3" fontId="14" fillId="0" borderId="13" xfId="0" applyNumberFormat="1" applyFont="1" applyBorder="1" applyAlignment="1">
      <alignment/>
    </xf>
    <xf numFmtId="0" fontId="0" fillId="0" borderId="25" xfId="0" applyBorder="1" applyAlignment="1">
      <alignment/>
    </xf>
    <xf numFmtId="0" fontId="0" fillId="0" borderId="26" xfId="0" applyBorder="1" applyAlignment="1">
      <alignment/>
    </xf>
    <xf numFmtId="0" fontId="0" fillId="0" borderId="13" xfId="0" applyBorder="1" applyAlignment="1">
      <alignment/>
    </xf>
    <xf numFmtId="3" fontId="0" fillId="0" borderId="33" xfId="0" applyNumberFormat="1" applyBorder="1" applyAlignment="1">
      <alignment/>
    </xf>
    <xf numFmtId="3" fontId="0" fillId="0" borderId="34"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13" xfId="0" applyNumberFormat="1" applyBorder="1" applyAlignment="1">
      <alignment/>
    </xf>
    <xf numFmtId="3" fontId="0" fillId="0" borderId="83" xfId="0" applyNumberFormat="1" applyBorder="1" applyAlignment="1">
      <alignment vertical="center" wrapText="1"/>
    </xf>
    <xf numFmtId="3" fontId="0" fillId="0" borderId="32" xfId="0" applyNumberFormat="1" applyBorder="1" applyAlignment="1">
      <alignment vertical="center" wrapText="1"/>
    </xf>
    <xf numFmtId="3" fontId="0" fillId="0" borderId="22" xfId="0" applyNumberFormat="1" applyBorder="1" applyAlignment="1">
      <alignment vertical="center" wrapText="1"/>
    </xf>
    <xf numFmtId="3" fontId="0" fillId="0" borderId="0" xfId="0" applyNumberFormat="1" applyBorder="1" applyAlignment="1">
      <alignment vertical="center" wrapText="1"/>
    </xf>
    <xf numFmtId="3" fontId="0" fillId="0" borderId="23" xfId="0" applyNumberFormat="1" applyBorder="1" applyAlignment="1">
      <alignment vertical="center" wrapText="1"/>
    </xf>
    <xf numFmtId="0" fontId="14" fillId="0" borderId="32" xfId="0" applyFont="1" applyBorder="1" applyAlignment="1">
      <alignment vertical="center" wrapText="1"/>
    </xf>
    <xf numFmtId="0" fontId="14" fillId="35" borderId="25" xfId="0" applyFont="1" applyFill="1" applyBorder="1" applyAlignment="1">
      <alignment horizontal="center"/>
    </xf>
    <xf numFmtId="0" fontId="14" fillId="35" borderId="26" xfId="0" applyFont="1" applyFill="1" applyBorder="1" applyAlignment="1">
      <alignment horizontal="center"/>
    </xf>
    <xf numFmtId="0" fontId="14" fillId="35" borderId="13" xfId="0" applyFont="1" applyFill="1" applyBorder="1" applyAlignment="1">
      <alignment horizontal="center"/>
    </xf>
    <xf numFmtId="3" fontId="0" fillId="0" borderId="25" xfId="0" applyNumberFormat="1" applyBorder="1" applyAlignment="1">
      <alignment vertical="center" wrapText="1"/>
    </xf>
    <xf numFmtId="3" fontId="0" fillId="0" borderId="26" xfId="0" applyNumberFormat="1" applyBorder="1" applyAlignment="1">
      <alignment vertical="center" wrapText="1"/>
    </xf>
    <xf numFmtId="3" fontId="0" fillId="0" borderId="13" xfId="0" applyNumberFormat="1" applyBorder="1" applyAlignment="1">
      <alignment vertical="center" wrapText="1"/>
    </xf>
    <xf numFmtId="3" fontId="0" fillId="0" borderId="25" xfId="0" applyNumberFormat="1" applyBorder="1" applyAlignment="1">
      <alignment wrapText="1"/>
    </xf>
    <xf numFmtId="3" fontId="0" fillId="0" borderId="13" xfId="0" applyNumberFormat="1" applyBorder="1" applyAlignment="1">
      <alignment wrapText="1"/>
    </xf>
    <xf numFmtId="3" fontId="14" fillId="0" borderId="31" xfId="0" applyNumberFormat="1" applyFont="1" applyBorder="1" applyAlignment="1">
      <alignment horizontal="center"/>
    </xf>
    <xf numFmtId="3" fontId="14" fillId="0" borderId="83" xfId="0" applyNumberFormat="1" applyFont="1" applyBorder="1" applyAlignment="1">
      <alignment horizontal="center"/>
    </xf>
    <xf numFmtId="3" fontId="14" fillId="0" borderId="32" xfId="0" applyNumberFormat="1" applyFont="1" applyBorder="1" applyAlignment="1">
      <alignment horizontal="center"/>
    </xf>
    <xf numFmtId="3" fontId="14" fillId="33" borderId="25" xfId="0" applyNumberFormat="1" applyFont="1" applyFill="1" applyBorder="1" applyAlignment="1">
      <alignment horizontal="center" vertical="center" wrapText="1"/>
    </xf>
    <xf numFmtId="3" fontId="14" fillId="33" borderId="26" xfId="0" applyNumberFormat="1" applyFont="1" applyFill="1" applyBorder="1" applyAlignment="1">
      <alignment horizontal="center" vertical="center" wrapText="1"/>
    </xf>
    <xf numFmtId="49" fontId="14" fillId="33" borderId="25" xfId="0" applyNumberFormat="1" applyFont="1" applyFill="1" applyBorder="1" applyAlignment="1">
      <alignment horizontal="center"/>
    </xf>
    <xf numFmtId="49" fontId="14" fillId="33" borderId="26" xfId="0" applyNumberFormat="1" applyFont="1" applyFill="1" applyBorder="1" applyAlignment="1">
      <alignment horizontal="center"/>
    </xf>
    <xf numFmtId="49" fontId="14" fillId="33" borderId="13" xfId="0" applyNumberFormat="1" applyFont="1" applyFill="1" applyBorder="1" applyAlignment="1">
      <alignment horizontal="center"/>
    </xf>
    <xf numFmtId="0" fontId="14" fillId="0" borderId="54" xfId="0" applyFont="1" applyBorder="1" applyAlignment="1">
      <alignment horizontal="center" vertical="center" wrapText="1"/>
    </xf>
    <xf numFmtId="0" fontId="15" fillId="0" borderId="11" xfId="0" applyNumberFormat="1" applyFont="1" applyBorder="1" applyAlignment="1">
      <alignment vertical="center" wrapText="1"/>
    </xf>
    <xf numFmtId="0" fontId="0" fillId="0" borderId="54" xfId="0" applyBorder="1" applyAlignment="1">
      <alignment/>
    </xf>
    <xf numFmtId="0" fontId="0" fillId="0" borderId="19" xfId="0" applyBorder="1" applyAlignment="1">
      <alignment/>
    </xf>
    <xf numFmtId="3" fontId="0" fillId="0" borderId="33" xfId="0" applyNumberFormat="1" applyBorder="1" applyAlignment="1">
      <alignment wrapText="1"/>
    </xf>
    <xf numFmtId="3" fontId="0" fillId="0" borderId="34" xfId="0" applyNumberFormat="1" applyBorder="1" applyAlignment="1">
      <alignment wrapText="1"/>
    </xf>
    <xf numFmtId="3" fontId="0" fillId="34" borderId="75" xfId="0" applyNumberFormat="1" applyFill="1" applyBorder="1" applyAlignment="1">
      <alignment wrapText="1"/>
    </xf>
    <xf numFmtId="3" fontId="0" fillId="34" borderId="84" xfId="0" applyNumberFormat="1" applyFill="1" applyBorder="1" applyAlignment="1">
      <alignment wrapText="1"/>
    </xf>
    <xf numFmtId="0" fontId="0" fillId="34" borderId="21" xfId="0" applyFill="1" applyBorder="1" applyAlignment="1">
      <alignment wrapText="1"/>
    </xf>
    <xf numFmtId="0" fontId="16" fillId="0" borderId="0" xfId="0" applyFont="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24" fillId="0" borderId="11" xfId="0" applyFont="1" applyBorder="1" applyAlignment="1">
      <alignment vertical="center" wrapText="1"/>
    </xf>
    <xf numFmtId="0" fontId="24" fillId="0" borderId="54" xfId="0" applyFont="1" applyBorder="1" applyAlignment="1">
      <alignment vertical="center" wrapText="1"/>
    </xf>
    <xf numFmtId="0" fontId="24" fillId="0" borderId="19" xfId="0" applyFont="1" applyBorder="1" applyAlignment="1">
      <alignment vertical="center" wrapText="1"/>
    </xf>
    <xf numFmtId="0" fontId="14" fillId="40" borderId="25" xfId="0" applyFont="1" applyFill="1" applyBorder="1" applyAlignment="1">
      <alignment horizontal="center"/>
    </xf>
    <xf numFmtId="0" fontId="14" fillId="40" borderId="26" xfId="0" applyFont="1" applyFill="1" applyBorder="1" applyAlignment="1">
      <alignment horizontal="center"/>
    </xf>
    <xf numFmtId="0" fontId="14" fillId="40" borderId="13" xfId="0" applyFont="1" applyFill="1" applyBorder="1" applyAlignment="1">
      <alignment horizontal="center"/>
    </xf>
    <xf numFmtId="3" fontId="0" fillId="0" borderId="33" xfId="0" applyNumberFormat="1" applyBorder="1" applyAlignment="1">
      <alignment vertical="center" wrapText="1"/>
    </xf>
    <xf numFmtId="3" fontId="0" fillId="0" borderId="34" xfId="0" applyNumberFormat="1" applyBorder="1" applyAlignment="1">
      <alignment vertical="center" wrapText="1"/>
    </xf>
    <xf numFmtId="3" fontId="14" fillId="0" borderId="25" xfId="0" applyNumberFormat="1" applyFont="1" applyBorder="1" applyAlignment="1">
      <alignment horizontal="center"/>
    </xf>
    <xf numFmtId="3" fontId="14" fillId="0" borderId="26" xfId="0" applyNumberFormat="1" applyFont="1" applyBorder="1" applyAlignment="1">
      <alignment horizontal="center"/>
    </xf>
    <xf numFmtId="3" fontId="14" fillId="0" borderId="13" xfId="0" applyNumberFormat="1" applyFont="1" applyBorder="1" applyAlignment="1">
      <alignment horizontal="center"/>
    </xf>
    <xf numFmtId="3" fontId="0" fillId="0" borderId="28" xfId="0" applyNumberFormat="1" applyBorder="1" applyAlignment="1">
      <alignment vertical="center" wrapText="1"/>
    </xf>
    <xf numFmtId="3" fontId="3" fillId="34" borderId="25" xfId="0" applyNumberFormat="1" applyFont="1" applyFill="1" applyBorder="1" applyAlignment="1">
      <alignment wrapText="1"/>
    </xf>
    <xf numFmtId="0" fontId="3" fillId="34" borderId="13" xfId="0" applyFont="1" applyFill="1" applyBorder="1" applyAlignment="1">
      <alignment wrapText="1"/>
    </xf>
    <xf numFmtId="0" fontId="14" fillId="33" borderId="22" xfId="0" applyNumberFormat="1" applyFont="1" applyFill="1" applyBorder="1" applyAlignment="1">
      <alignment horizontal="center" vertical="center" wrapText="1"/>
    </xf>
    <xf numFmtId="0" fontId="14" fillId="33" borderId="23" xfId="0" applyNumberFormat="1"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3" fontId="14" fillId="33" borderId="22" xfId="0" applyNumberFormat="1" applyFont="1" applyFill="1" applyBorder="1" applyAlignment="1">
      <alignment horizontal="center" vertical="center" wrapText="1"/>
    </xf>
    <xf numFmtId="3" fontId="14" fillId="33" borderId="0" xfId="0" applyNumberFormat="1" applyFont="1" applyFill="1" applyBorder="1" applyAlignment="1">
      <alignment horizontal="center" vertical="center" wrapText="1"/>
    </xf>
    <xf numFmtId="3" fontId="14" fillId="33" borderId="23" xfId="0" applyNumberFormat="1" applyFont="1" applyFill="1" applyBorder="1" applyAlignment="1">
      <alignment horizontal="center" vertical="center" wrapText="1"/>
    </xf>
    <xf numFmtId="0" fontId="0" fillId="0" borderId="28" xfId="0" applyBorder="1" applyAlignment="1">
      <alignment horizontal="center" vertical="center" wrapText="1"/>
    </xf>
    <xf numFmtId="3" fontId="14" fillId="33" borderId="54" xfId="0" applyNumberFormat="1" applyFont="1" applyFill="1" applyBorder="1" applyAlignment="1">
      <alignment horizontal="center" vertical="center" wrapText="1"/>
    </xf>
    <xf numFmtId="49" fontId="14" fillId="34" borderId="11" xfId="0" applyNumberFormat="1" applyFont="1" applyFill="1" applyBorder="1" applyAlignment="1">
      <alignment horizontal="center" vertical="center" wrapText="1"/>
    </xf>
    <xf numFmtId="49" fontId="14" fillId="34" borderId="25" xfId="0" applyNumberFormat="1" applyFont="1" applyFill="1" applyBorder="1" applyAlignment="1">
      <alignment horizontal="center" vertical="center" wrapText="1"/>
    </xf>
    <xf numFmtId="49" fontId="14" fillId="34" borderId="26" xfId="0" applyNumberFormat="1" applyFont="1" applyFill="1" applyBorder="1" applyAlignment="1">
      <alignment horizontal="center" vertical="center" wrapText="1"/>
    </xf>
    <xf numFmtId="49" fontId="14" fillId="34" borderId="13" xfId="0" applyNumberFormat="1" applyFont="1" applyFill="1" applyBorder="1" applyAlignment="1">
      <alignment horizontal="center" vertical="center" wrapText="1"/>
    </xf>
    <xf numFmtId="0" fontId="0" fillId="0" borderId="26" xfId="0" applyBorder="1" applyAlignment="1">
      <alignment/>
    </xf>
    <xf numFmtId="0" fontId="0" fillId="0" borderId="13" xfId="0" applyBorder="1" applyAlignment="1">
      <alignment/>
    </xf>
    <xf numFmtId="0" fontId="25" fillId="38" borderId="0" xfId="0" applyFont="1" applyFill="1" applyBorder="1" applyAlignment="1">
      <alignment wrapText="1"/>
    </xf>
    <xf numFmtId="0" fontId="8" fillId="0" borderId="40" xfId="0" applyFont="1" applyFill="1" applyBorder="1" applyAlignment="1">
      <alignment wrapText="1"/>
    </xf>
    <xf numFmtId="0" fontId="8" fillId="0" borderId="38" xfId="0" applyFont="1" applyBorder="1" applyAlignment="1">
      <alignment wrapText="1"/>
    </xf>
    <xf numFmtId="0" fontId="8" fillId="0" borderId="39" xfId="0" applyFont="1" applyBorder="1" applyAlignment="1">
      <alignment wrapText="1"/>
    </xf>
    <xf numFmtId="0" fontId="8" fillId="0" borderId="51" xfId="0" applyFont="1" applyFill="1" applyBorder="1" applyAlignment="1">
      <alignment wrapText="1"/>
    </xf>
    <xf numFmtId="0" fontId="8" fillId="0" borderId="52" xfId="0" applyFont="1" applyBorder="1" applyAlignment="1">
      <alignment wrapText="1"/>
    </xf>
    <xf numFmtId="0" fontId="8" fillId="0" borderId="53" xfId="0" applyFont="1" applyBorder="1" applyAlignment="1">
      <alignment wrapText="1"/>
    </xf>
    <xf numFmtId="0" fontId="8" fillId="0" borderId="40" xfId="0" applyFont="1" applyBorder="1" applyAlignment="1">
      <alignment wrapText="1"/>
    </xf>
    <xf numFmtId="0" fontId="8" fillId="0" borderId="48" xfId="0" applyFont="1" applyBorder="1" applyAlignment="1">
      <alignment wrapText="1"/>
    </xf>
    <xf numFmtId="0" fontId="8" fillId="0" borderId="49" xfId="0" applyFont="1" applyBorder="1" applyAlignment="1">
      <alignment wrapText="1"/>
    </xf>
    <xf numFmtId="0" fontId="8" fillId="0" borderId="50" xfId="0" applyFont="1" applyBorder="1" applyAlignment="1">
      <alignment wrapText="1"/>
    </xf>
    <xf numFmtId="0" fontId="22" fillId="35" borderId="25" xfId="0" applyFont="1" applyFill="1" applyBorder="1" applyAlignment="1">
      <alignment horizontal="center" wrapText="1"/>
    </xf>
    <xf numFmtId="0" fontId="22" fillId="35" borderId="26" xfId="0" applyFont="1" applyFill="1" applyBorder="1" applyAlignment="1">
      <alignment horizontal="center" wrapText="1"/>
    </xf>
    <xf numFmtId="0" fontId="22" fillId="35" borderId="13" xfId="0" applyFont="1" applyFill="1" applyBorder="1" applyAlignment="1">
      <alignment horizontal="center" wrapText="1"/>
    </xf>
    <xf numFmtId="49" fontId="17" fillId="0" borderId="40" xfId="0" applyNumberFormat="1" applyFont="1" applyBorder="1" applyAlignment="1">
      <alignment wrapText="1"/>
    </xf>
    <xf numFmtId="0" fontId="0" fillId="0" borderId="38" xfId="0" applyBorder="1" applyAlignment="1">
      <alignment wrapText="1"/>
    </xf>
    <xf numFmtId="0" fontId="0" fillId="0" borderId="39" xfId="0" applyBorder="1" applyAlignment="1">
      <alignment wrapText="1"/>
    </xf>
    <xf numFmtId="0" fontId="21" fillId="0" borderId="25" xfId="0" applyFont="1" applyBorder="1" applyAlignment="1">
      <alignment horizontal="center"/>
    </xf>
    <xf numFmtId="0" fontId="21" fillId="0" borderId="26" xfId="0" applyFont="1" applyBorder="1" applyAlignment="1">
      <alignment horizontal="center"/>
    </xf>
    <xf numFmtId="0" fontId="21" fillId="0" borderId="13" xfId="0" applyFont="1" applyBorder="1" applyAlignment="1">
      <alignment horizontal="center"/>
    </xf>
    <xf numFmtId="0" fontId="24"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14" fillId="0" borderId="25" xfId="0" applyFont="1" applyFill="1" applyBorder="1" applyAlignment="1">
      <alignment horizontal="center"/>
    </xf>
    <xf numFmtId="0" fontId="14" fillId="0" borderId="26" xfId="0" applyFont="1" applyFill="1" applyBorder="1" applyAlignment="1">
      <alignment horizontal="center"/>
    </xf>
    <xf numFmtId="0" fontId="14" fillId="0" borderId="13" xfId="0" applyFont="1" applyFill="1" applyBorder="1" applyAlignment="1">
      <alignment horizontal="center"/>
    </xf>
    <xf numFmtId="0" fontId="5" fillId="34" borderId="31" xfId="0" applyFont="1" applyFill="1" applyBorder="1" applyAlignment="1">
      <alignment horizontal="center" vertical="center" wrapText="1"/>
    </xf>
    <xf numFmtId="0" fontId="0" fillId="34" borderId="83"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33"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34" xfId="0" applyFill="1" applyBorder="1" applyAlignment="1">
      <alignment horizontal="center" vertical="center" wrapText="1"/>
    </xf>
    <xf numFmtId="0" fontId="0" fillId="0" borderId="54" xfId="0" applyFont="1" applyBorder="1" applyAlignment="1">
      <alignment horizontal="center" vertical="center" wrapText="1"/>
    </xf>
    <xf numFmtId="0" fontId="13" fillId="0" borderId="45" xfId="0" applyFont="1" applyBorder="1" applyAlignment="1">
      <alignment wrapText="1"/>
    </xf>
    <xf numFmtId="0" fontId="8" fillId="0" borderId="46" xfId="0" applyFont="1" applyBorder="1" applyAlignment="1">
      <alignment wrapText="1"/>
    </xf>
    <xf numFmtId="0" fontId="8" fillId="0" borderId="47" xfId="0" applyFont="1" applyBorder="1" applyAlignment="1">
      <alignment wrapText="1"/>
    </xf>
    <xf numFmtId="0" fontId="14" fillId="0" borderId="11"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5" xfId="0" applyFont="1" applyBorder="1" applyAlignment="1">
      <alignment horizontal="center"/>
    </xf>
    <xf numFmtId="0" fontId="0" fillId="0" borderId="26" xfId="0" applyFont="1" applyBorder="1" applyAlignment="1">
      <alignment horizontal="center"/>
    </xf>
    <xf numFmtId="0" fontId="0" fillId="0" borderId="13" xfId="0" applyFont="1" applyBorder="1" applyAlignment="1">
      <alignment horizontal="center"/>
    </xf>
    <xf numFmtId="0" fontId="19" fillId="33" borderId="25" xfId="0" applyFont="1" applyFill="1" applyBorder="1" applyAlignment="1">
      <alignment horizontal="center"/>
    </xf>
    <xf numFmtId="0" fontId="18" fillId="33" borderId="26" xfId="0" applyFont="1" applyFill="1" applyBorder="1" applyAlignment="1">
      <alignment horizontal="center"/>
    </xf>
    <xf numFmtId="0" fontId="18" fillId="33" borderId="13" xfId="0" applyFont="1" applyFill="1" applyBorder="1" applyAlignment="1">
      <alignment horizontal="center"/>
    </xf>
    <xf numFmtId="0" fontId="0" fillId="0" borderId="54"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0" fillId="0" borderId="54" xfId="0" applyFill="1" applyBorder="1" applyAlignment="1">
      <alignment horizontal="center" vertical="center" wrapText="1"/>
    </xf>
    <xf numFmtId="0" fontId="0" fillId="0" borderId="19" xfId="0" applyFill="1" applyBorder="1" applyAlignment="1">
      <alignment horizontal="center" vertical="center" wrapText="1"/>
    </xf>
    <xf numFmtId="0" fontId="21" fillId="0" borderId="83" xfId="0" applyFont="1" applyBorder="1" applyAlignment="1">
      <alignment/>
    </xf>
    <xf numFmtId="0" fontId="21" fillId="0" borderId="32" xfId="0" applyFont="1" applyBorder="1" applyAlignment="1">
      <alignment/>
    </xf>
    <xf numFmtId="0" fontId="17" fillId="0" borderId="26" xfId="0" applyFont="1" applyBorder="1" applyAlignment="1">
      <alignment/>
    </xf>
    <xf numFmtId="0" fontId="17" fillId="0" borderId="13" xfId="0" applyFont="1" applyBorder="1" applyAlignment="1">
      <alignment/>
    </xf>
    <xf numFmtId="0" fontId="20" fillId="0" borderId="25" xfId="0" applyFont="1" applyFill="1" applyBorder="1" applyAlignment="1">
      <alignment horizontal="center"/>
    </xf>
    <xf numFmtId="0" fontId="20" fillId="0" borderId="26" xfId="0" applyFont="1" applyFill="1" applyBorder="1" applyAlignment="1">
      <alignment horizontal="center"/>
    </xf>
    <xf numFmtId="0" fontId="20" fillId="0" borderId="13" xfId="0" applyFont="1" applyFill="1" applyBorder="1" applyAlignment="1">
      <alignment horizontal="center"/>
    </xf>
    <xf numFmtId="0" fontId="14" fillId="0" borderId="19" xfId="0" applyFont="1" applyFill="1" applyBorder="1" applyAlignment="1">
      <alignment horizontal="center" vertical="center" wrapText="1"/>
    </xf>
    <xf numFmtId="0" fontId="21" fillId="0" borderId="54" xfId="0" applyFont="1" applyFill="1" applyBorder="1" applyAlignment="1">
      <alignment horizontal="center" vertical="center"/>
    </xf>
    <xf numFmtId="0" fontId="21" fillId="0" borderId="19" xfId="0" applyFont="1" applyFill="1" applyBorder="1" applyAlignment="1">
      <alignment horizontal="center" vertical="center"/>
    </xf>
    <xf numFmtId="0" fontId="5" fillId="34" borderId="83"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3" fillId="0" borderId="38" xfId="0" applyFont="1" applyBorder="1" applyAlignment="1">
      <alignment wrapText="1"/>
    </xf>
    <xf numFmtId="0" fontId="3" fillId="0" borderId="39" xfId="0" applyFont="1" applyBorder="1" applyAlignment="1">
      <alignment wrapText="1"/>
    </xf>
    <xf numFmtId="49" fontId="17" fillId="0" borderId="41" xfId="0" applyNumberFormat="1" applyFont="1" applyBorder="1" applyAlignment="1">
      <alignment wrapText="1"/>
    </xf>
    <xf numFmtId="0" fontId="0" fillId="0" borderId="42" xfId="0" applyFont="1" applyBorder="1" applyAlignment="1">
      <alignment wrapText="1"/>
    </xf>
    <xf numFmtId="0" fontId="0" fillId="0" borderId="43" xfId="0" applyFont="1" applyBorder="1" applyAlignment="1">
      <alignment wrapText="1"/>
    </xf>
    <xf numFmtId="49" fontId="18" fillId="38" borderId="85" xfId="0" applyNumberFormat="1" applyFont="1" applyFill="1" applyBorder="1" applyAlignment="1">
      <alignment vertical="center" wrapText="1"/>
    </xf>
    <xf numFmtId="49" fontId="17" fillId="38" borderId="86" xfId="0" applyNumberFormat="1" applyFont="1" applyFill="1" applyBorder="1" applyAlignment="1">
      <alignment vertical="center" wrapText="1"/>
    </xf>
    <xf numFmtId="49" fontId="17" fillId="38" borderId="44" xfId="0" applyNumberFormat="1" applyFont="1" applyFill="1" applyBorder="1" applyAlignment="1">
      <alignment vertical="center" wrapText="1"/>
    </xf>
    <xf numFmtId="0" fontId="13" fillId="0" borderId="46" xfId="0" applyFont="1" applyBorder="1" applyAlignment="1">
      <alignment wrapText="1"/>
    </xf>
    <xf numFmtId="0" fontId="13" fillId="0" borderId="47" xfId="0" applyFont="1" applyBorder="1" applyAlignment="1">
      <alignment wrapText="1"/>
    </xf>
    <xf numFmtId="49" fontId="17" fillId="0" borderId="48" xfId="0" applyNumberFormat="1" applyFont="1" applyBorder="1" applyAlignment="1">
      <alignment wrapText="1"/>
    </xf>
    <xf numFmtId="0" fontId="0" fillId="0" borderId="49" xfId="0" applyFont="1" applyBorder="1" applyAlignment="1">
      <alignment wrapText="1"/>
    </xf>
    <xf numFmtId="0" fontId="0" fillId="0" borderId="50" xfId="0" applyFont="1" applyBorder="1" applyAlignment="1">
      <alignment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38" xfId="0" applyFont="1" applyBorder="1" applyAlignment="1">
      <alignment wrapText="1"/>
    </xf>
    <xf numFmtId="0" fontId="0" fillId="0" borderId="39" xfId="0" applyFont="1" applyBorder="1" applyAlignment="1">
      <alignment wrapText="1"/>
    </xf>
    <xf numFmtId="0" fontId="5" fillId="34" borderId="33"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23" fillId="33" borderId="26" xfId="0" applyFont="1" applyFill="1" applyBorder="1" applyAlignment="1">
      <alignment horizontal="center"/>
    </xf>
    <xf numFmtId="0" fontId="23" fillId="33" borderId="13" xfId="0" applyFont="1" applyFill="1" applyBorder="1" applyAlignment="1">
      <alignment horizontal="center"/>
    </xf>
    <xf numFmtId="0" fontId="11" fillId="0" borderId="0" xfId="0" applyFont="1" applyAlignment="1">
      <alignment horizontal="center" vertical="center" wrapText="1"/>
    </xf>
    <xf numFmtId="0" fontId="0" fillId="0" borderId="0" xfId="0" applyAlignment="1">
      <alignment horizontal="center" vertical="center" wrapText="1"/>
    </xf>
    <xf numFmtId="174" fontId="14" fillId="0" borderId="28" xfId="55" applyNumberFormat="1" applyFont="1" applyBorder="1" applyAlignment="1" applyProtection="1">
      <alignment horizontal="right" vertical="center" wrapText="1"/>
      <protection/>
    </xf>
    <xf numFmtId="0" fontId="0" fillId="0" borderId="28" xfId="0" applyBorder="1" applyAlignment="1">
      <alignment horizontal="right" vertical="center" wrapText="1"/>
    </xf>
    <xf numFmtId="0" fontId="14" fillId="34" borderId="11" xfId="0" applyFont="1" applyFill="1" applyBorder="1" applyAlignment="1">
      <alignment horizontal="center" vertical="center" wrapText="1"/>
    </xf>
    <xf numFmtId="0" fontId="14" fillId="34"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3" xfId="0" applyBorder="1" applyAlignment="1">
      <alignment horizontal="center" vertical="center" wrapText="1"/>
    </xf>
    <xf numFmtId="0" fontId="21" fillId="0" borderId="19" xfId="0" applyFont="1" applyBorder="1" applyAlignment="1">
      <alignment vertical="center" wrapText="1"/>
    </xf>
    <xf numFmtId="3" fontId="21" fillId="0" borderId="11" xfId="55" applyNumberFormat="1" applyFont="1" applyBorder="1" applyAlignment="1">
      <alignment horizontal="right" vertical="center" wrapText="1"/>
    </xf>
    <xf numFmtId="3" fontId="21" fillId="0" borderId="19" xfId="55" applyNumberFormat="1" applyFont="1" applyBorder="1" applyAlignment="1">
      <alignment horizontal="right" vertical="center" wrapText="1"/>
    </xf>
    <xf numFmtId="3" fontId="21" fillId="33" borderId="11" xfId="55" applyNumberFormat="1" applyFont="1" applyFill="1" applyBorder="1" applyAlignment="1">
      <alignment horizontal="right" vertical="center" wrapText="1"/>
    </xf>
    <xf numFmtId="3" fontId="21" fillId="33" borderId="19" xfId="55" applyNumberFormat="1" applyFont="1" applyFill="1" applyBorder="1" applyAlignment="1">
      <alignment horizontal="right" vertical="center" wrapText="1"/>
    </xf>
    <xf numFmtId="0" fontId="21" fillId="0" borderId="11"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1" xfId="0" applyFont="1" applyBorder="1" applyAlignment="1">
      <alignment vertical="center" wrapText="1"/>
    </xf>
    <xf numFmtId="0" fontId="14" fillId="0" borderId="0" xfId="0" applyFont="1" applyAlignment="1">
      <alignment wrapText="1"/>
    </xf>
    <xf numFmtId="0" fontId="26" fillId="0" borderId="11" xfId="0" applyFont="1" applyBorder="1" applyAlignment="1">
      <alignment horizontal="center" vertical="center" wrapText="1"/>
    </xf>
    <xf numFmtId="0" fontId="26" fillId="0" borderId="19" xfId="0" applyFont="1" applyBorder="1" applyAlignment="1">
      <alignment horizontal="center" vertical="center" wrapText="1"/>
    </xf>
    <xf numFmtId="49" fontId="14" fillId="0" borderId="0" xfId="0" applyNumberFormat="1" applyFont="1" applyBorder="1" applyAlignment="1">
      <alignment vertical="center" wrapText="1"/>
    </xf>
    <xf numFmtId="49" fontId="14" fillId="33" borderId="11" xfId="55" applyNumberFormat="1" applyFont="1" applyFill="1" applyBorder="1" applyAlignment="1" applyProtection="1">
      <alignment horizontal="center" vertical="center" wrapText="1"/>
      <protection/>
    </xf>
    <xf numFmtId="49" fontId="14" fillId="33" borderId="19" xfId="55" applyNumberFormat="1" applyFont="1" applyFill="1" applyBorder="1" applyAlignment="1" applyProtection="1">
      <alignment horizontal="center" vertical="center" wrapText="1"/>
      <protection/>
    </xf>
    <xf numFmtId="49" fontId="14" fillId="0" borderId="11" xfId="55" applyNumberFormat="1" applyFont="1" applyBorder="1" applyAlignment="1">
      <alignment horizontal="center" vertical="center"/>
    </xf>
    <xf numFmtId="49" fontId="14" fillId="0" borderId="19" xfId="55" applyNumberFormat="1" applyFont="1" applyBorder="1" applyAlignment="1">
      <alignment horizontal="center" vertical="center"/>
    </xf>
    <xf numFmtId="0" fontId="24" fillId="36" borderId="25" xfId="0" applyFont="1" applyFill="1" applyBorder="1" applyAlignment="1">
      <alignment vertical="center" wrapText="1"/>
    </xf>
    <xf numFmtId="0" fontId="24" fillId="36" borderId="26" xfId="0" applyFont="1" applyFill="1" applyBorder="1" applyAlignment="1">
      <alignment vertical="center" wrapText="1"/>
    </xf>
    <xf numFmtId="0" fontId="24" fillId="36" borderId="13" xfId="0" applyFont="1" applyFill="1" applyBorder="1" applyAlignment="1">
      <alignment vertical="center" wrapText="1"/>
    </xf>
    <xf numFmtId="0" fontId="20" fillId="37" borderId="25" xfId="0" applyFont="1" applyFill="1" applyBorder="1" applyAlignment="1">
      <alignment vertical="center" wrapText="1"/>
    </xf>
    <xf numFmtId="0" fontId="20" fillId="37" borderId="26" xfId="0" applyFont="1" applyFill="1" applyBorder="1" applyAlignment="1">
      <alignment vertical="center" wrapText="1"/>
    </xf>
    <xf numFmtId="0" fontId="20" fillId="37" borderId="13" xfId="0" applyFont="1" applyFill="1" applyBorder="1" applyAlignment="1">
      <alignment vertical="center" wrapText="1"/>
    </xf>
    <xf numFmtId="49" fontId="14" fillId="0" borderId="25" xfId="55" applyNumberFormat="1" applyFont="1" applyBorder="1" applyAlignment="1" applyProtection="1">
      <alignment horizontal="center" vertical="center" wrapText="1"/>
      <protection/>
    </xf>
    <xf numFmtId="49" fontId="14" fillId="0" borderId="13" xfId="55" applyNumberFormat="1" applyFont="1" applyBorder="1" applyAlignment="1" applyProtection="1">
      <alignment horizontal="center" vertical="center" wrapText="1"/>
      <protection/>
    </xf>
    <xf numFmtId="49" fontId="14" fillId="0" borderId="11" xfId="55" applyNumberFormat="1" applyFont="1" applyBorder="1" applyAlignment="1">
      <alignment horizontal="center" vertical="center" wrapText="1"/>
    </xf>
    <xf numFmtId="49" fontId="14" fillId="0" borderId="19" xfId="55" applyNumberFormat="1" applyFont="1" applyBorder="1" applyAlignment="1">
      <alignment horizontal="center" vertical="center" wrapText="1"/>
    </xf>
    <xf numFmtId="49" fontId="14" fillId="34" borderId="11" xfId="55" applyNumberFormat="1" applyFont="1" applyFill="1" applyBorder="1" applyAlignment="1">
      <alignment horizontal="center" vertical="center" wrapText="1"/>
    </xf>
    <xf numFmtId="49" fontId="14" fillId="34" borderId="54" xfId="55" applyNumberFormat="1" applyFont="1" applyFill="1" applyBorder="1" applyAlignment="1">
      <alignment horizontal="center" vertical="center" wrapText="1"/>
    </xf>
    <xf numFmtId="49" fontId="14" fillId="34" borderId="19" xfId="55" applyNumberFormat="1" applyFont="1" applyFill="1" applyBorder="1" applyAlignment="1">
      <alignment horizontal="center" vertical="center" wrapText="1"/>
    </xf>
    <xf numFmtId="49" fontId="14" fillId="0" borderId="11" xfId="0" applyNumberFormat="1" applyFont="1" applyBorder="1" applyAlignment="1" applyProtection="1">
      <alignment horizontal="center" vertical="center" wrapText="1"/>
      <protection/>
    </xf>
    <xf numFmtId="49" fontId="14" fillId="0" borderId="54" xfId="0" applyNumberFormat="1" applyFont="1" applyBorder="1" applyAlignment="1" applyProtection="1">
      <alignment horizontal="center" vertical="center" wrapText="1"/>
      <protection/>
    </xf>
    <xf numFmtId="49" fontId="14" fillId="0" borderId="19" xfId="0" applyNumberFormat="1" applyFont="1" applyBorder="1" applyAlignment="1" applyProtection="1">
      <alignment horizontal="center" vertical="center" wrapText="1"/>
      <protection/>
    </xf>
    <xf numFmtId="0" fontId="14" fillId="35" borderId="25" xfId="0" applyFont="1" applyFill="1" applyBorder="1" applyAlignment="1">
      <alignment vertical="center" wrapText="1"/>
    </xf>
    <xf numFmtId="0" fontId="14" fillId="35" borderId="26" xfId="0" applyFont="1" applyFill="1" applyBorder="1" applyAlignment="1">
      <alignment vertical="center" wrapText="1"/>
    </xf>
    <xf numFmtId="0" fontId="14" fillId="35" borderId="13" xfId="0" applyFont="1" applyFill="1" applyBorder="1" applyAlignment="1">
      <alignment vertical="center" wrapText="1"/>
    </xf>
    <xf numFmtId="49" fontId="14" fillId="0" borderId="26" xfId="55" applyNumberFormat="1" applyFont="1" applyBorder="1" applyAlignment="1" applyProtection="1">
      <alignment horizontal="center" vertical="center" wrapText="1"/>
      <protection/>
    </xf>
    <xf numFmtId="49" fontId="14" fillId="0" borderId="11" xfId="0" applyNumberFormat="1" applyFont="1" applyBorder="1" applyAlignment="1" applyProtection="1">
      <alignment horizontal="center" vertical="center"/>
      <protection/>
    </xf>
    <xf numFmtId="49" fontId="14" fillId="0" borderId="54" xfId="0" applyNumberFormat="1" applyFont="1" applyBorder="1" applyAlignment="1" applyProtection="1">
      <alignment horizontal="center" vertical="center"/>
      <protection/>
    </xf>
    <xf numFmtId="49" fontId="14" fillId="0" borderId="19" xfId="0" applyNumberFormat="1" applyFont="1" applyBorder="1" applyAlignment="1" applyProtection="1">
      <alignment horizontal="center" vertical="center"/>
      <protection/>
    </xf>
    <xf numFmtId="49" fontId="21" fillId="0" borderId="0" xfId="0" applyNumberFormat="1" applyFont="1" applyFill="1" applyBorder="1" applyAlignment="1">
      <alignment vertical="center" wrapText="1"/>
    </xf>
    <xf numFmtId="0" fontId="24" fillId="0" borderId="0" xfId="0" applyFont="1" applyAlignment="1">
      <alignment vertical="center" wrapText="1"/>
    </xf>
    <xf numFmtId="0" fontId="21" fillId="0" borderId="0" xfId="0" applyFont="1" applyAlignment="1">
      <alignment horizontal="center" vertical="center" wrapText="1"/>
    </xf>
    <xf numFmtId="0" fontId="14" fillId="38" borderId="73" xfId="0" applyFont="1" applyFill="1" applyBorder="1" applyAlignment="1">
      <alignment horizontal="center" vertical="center" wrapText="1"/>
    </xf>
    <xf numFmtId="0" fontId="0" fillId="0" borderId="14" xfId="0" applyBorder="1" applyAlignment="1">
      <alignment horizontal="center" vertical="center" wrapText="1"/>
    </xf>
    <xf numFmtId="0" fontId="14" fillId="38" borderId="11" xfId="0" applyFont="1" applyFill="1" applyBorder="1" applyAlignment="1">
      <alignment horizontal="center" vertical="center" wrapText="1"/>
    </xf>
    <xf numFmtId="0" fontId="14" fillId="38" borderId="19" xfId="0" applyFont="1" applyFill="1" applyBorder="1" applyAlignment="1">
      <alignment horizontal="center" vertical="center" wrapText="1"/>
    </xf>
    <xf numFmtId="0" fontId="24" fillId="0" borderId="12"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0"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3"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3" xfId="0" applyFont="1" applyBorder="1" applyAlignment="1">
      <alignment horizontal="center" vertical="center" wrapText="1"/>
    </xf>
    <xf numFmtId="3" fontId="14" fillId="0" borderId="73" xfId="0" applyNumberFormat="1" applyFont="1" applyBorder="1" applyAlignment="1">
      <alignment horizontal="center" vertical="center" wrapText="1"/>
    </xf>
    <xf numFmtId="3" fontId="14" fillId="0" borderId="61" xfId="0" applyNumberFormat="1" applyFont="1" applyBorder="1" applyAlignment="1">
      <alignment horizontal="center" vertical="center" wrapText="1"/>
    </xf>
    <xf numFmtId="3" fontId="14" fillId="0" borderId="33" xfId="0" applyNumberFormat="1" applyFont="1" applyBorder="1" applyAlignment="1">
      <alignment horizontal="center" vertical="center" wrapText="1"/>
    </xf>
    <xf numFmtId="3" fontId="14" fillId="0" borderId="28" xfId="0" applyNumberFormat="1" applyFont="1" applyBorder="1" applyAlignment="1">
      <alignment horizontal="center" vertical="center" wrapText="1"/>
    </xf>
    <xf numFmtId="3" fontId="14" fillId="0" borderId="34" xfId="0" applyNumberFormat="1" applyFont="1" applyBorder="1" applyAlignment="1">
      <alignment horizontal="center" vertical="center" wrapText="1"/>
    </xf>
    <xf numFmtId="3" fontId="21" fillId="0" borderId="75" xfId="0" applyNumberFormat="1" applyFont="1" applyBorder="1" applyAlignment="1">
      <alignment horizontal="left" vertical="center" wrapText="1"/>
    </xf>
    <xf numFmtId="3" fontId="21" fillId="0" borderId="84" xfId="0" applyNumberFormat="1" applyFont="1" applyBorder="1" applyAlignment="1">
      <alignment horizontal="left" vertical="center" wrapText="1"/>
    </xf>
    <xf numFmtId="3" fontId="21" fillId="0" borderId="21" xfId="0" applyNumberFormat="1" applyFont="1" applyBorder="1" applyAlignment="1">
      <alignment horizontal="left" vertical="center" wrapText="1"/>
    </xf>
    <xf numFmtId="0" fontId="14" fillId="0" borderId="45" xfId="0" applyFont="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20" fillId="0" borderId="37" xfId="0" applyFont="1" applyBorder="1" applyAlignment="1">
      <alignment vertical="center" wrapText="1"/>
    </xf>
    <xf numFmtId="0" fontId="29" fillId="0" borderId="35" xfId="0" applyFont="1" applyBorder="1" applyAlignment="1">
      <alignment vertical="center" wrapText="1"/>
    </xf>
    <xf numFmtId="0" fontId="29" fillId="0" borderId="36" xfId="0" applyFont="1" applyBorder="1" applyAlignment="1">
      <alignment vertical="center" wrapText="1"/>
    </xf>
    <xf numFmtId="0" fontId="30" fillId="0" borderId="51" xfId="0" applyFont="1" applyBorder="1" applyAlignment="1">
      <alignment vertical="center" wrapText="1"/>
    </xf>
    <xf numFmtId="0" fontId="30" fillId="0" borderId="52" xfId="0" applyFont="1" applyBorder="1" applyAlignment="1">
      <alignment vertical="center" wrapText="1"/>
    </xf>
    <xf numFmtId="0" fontId="31" fillId="0" borderId="52" xfId="0" applyFont="1" applyBorder="1" applyAlignment="1">
      <alignment vertical="center" wrapText="1"/>
    </xf>
    <xf numFmtId="0" fontId="31" fillId="0" borderId="53" xfId="0" applyFont="1" applyBorder="1" applyAlignment="1">
      <alignment vertical="center" wrapText="1"/>
    </xf>
    <xf numFmtId="3" fontId="14" fillId="0" borderId="87" xfId="0" applyNumberFormat="1" applyFont="1" applyBorder="1" applyAlignment="1">
      <alignment horizontal="center" vertical="center" wrapText="1"/>
    </xf>
    <xf numFmtId="3" fontId="14" fillId="0" borderId="81" xfId="0" applyNumberFormat="1" applyFont="1" applyBorder="1" applyAlignment="1">
      <alignment horizontal="center" vertical="center" wrapText="1"/>
    </xf>
    <xf numFmtId="3" fontId="21" fillId="0" borderId="74" xfId="0" applyNumberFormat="1" applyFont="1" applyBorder="1" applyAlignment="1">
      <alignment horizontal="left" vertical="center" wrapText="1"/>
    </xf>
    <xf numFmtId="3" fontId="21" fillId="0" borderId="82" xfId="0" applyNumberFormat="1" applyFont="1" applyBorder="1" applyAlignment="1">
      <alignment horizontal="left" vertical="center" wrapText="1"/>
    </xf>
    <xf numFmtId="3" fontId="21" fillId="0" borderId="17" xfId="0" applyNumberFormat="1" applyFont="1" applyBorder="1" applyAlignment="1">
      <alignment horizontal="left" vertical="center" wrapText="1"/>
    </xf>
    <xf numFmtId="0" fontId="14" fillId="0" borderId="14"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3" fontId="14" fillId="0" borderId="30" xfId="0" applyNumberFormat="1" applyFont="1" applyBorder="1" applyAlignment="1">
      <alignment horizontal="center" vertical="center" wrapText="1"/>
    </xf>
    <xf numFmtId="3" fontId="14" fillId="0" borderId="28" xfId="0" applyNumberFormat="1" applyFont="1" applyBorder="1" applyAlignment="1">
      <alignment horizontal="right" vertical="center" wrapText="1"/>
    </xf>
    <xf numFmtId="3" fontId="0" fillId="0" borderId="28" xfId="0" applyNumberFormat="1" applyBorder="1" applyAlignment="1">
      <alignment horizontal="right" vertical="center" wrapText="1"/>
    </xf>
    <xf numFmtId="0" fontId="14" fillId="0" borderId="45" xfId="0" applyFont="1" applyBorder="1" applyAlignment="1">
      <alignment vertical="center" wrapText="1"/>
    </xf>
    <xf numFmtId="0" fontId="14" fillId="0" borderId="47" xfId="0" applyFont="1" applyBorder="1" applyAlignment="1">
      <alignment vertical="center" wrapText="1"/>
    </xf>
    <xf numFmtId="3" fontId="21" fillId="0" borderId="25" xfId="0" applyNumberFormat="1" applyFont="1" applyBorder="1" applyAlignment="1">
      <alignment vertical="center" wrapText="1"/>
    </xf>
    <xf numFmtId="3" fontId="21" fillId="0" borderId="26" xfId="0" applyNumberFormat="1" applyFont="1" applyBorder="1" applyAlignment="1">
      <alignment vertical="center" wrapText="1"/>
    </xf>
    <xf numFmtId="3" fontId="21" fillId="0" borderId="13" xfId="0" applyNumberFormat="1" applyFont="1" applyBorder="1" applyAlignment="1">
      <alignment vertical="center" wrapText="1"/>
    </xf>
    <xf numFmtId="3" fontId="21" fillId="0" borderId="73" xfId="0" applyNumberFormat="1" applyFont="1" applyBorder="1" applyAlignment="1">
      <alignment vertical="center" wrapText="1"/>
    </xf>
    <xf numFmtId="3" fontId="21" fillId="0" borderId="55" xfId="0" applyNumberFormat="1" applyFont="1" applyBorder="1" applyAlignment="1">
      <alignment vertical="center" wrapText="1"/>
    </xf>
    <xf numFmtId="3" fontId="21" fillId="0" borderId="14" xfId="0" applyNumberFormat="1" applyFont="1" applyBorder="1" applyAlignment="1">
      <alignment vertical="center" wrapText="1"/>
    </xf>
    <xf numFmtId="3" fontId="21" fillId="0" borderId="74" xfId="0" applyNumberFormat="1" applyFont="1" applyBorder="1" applyAlignment="1">
      <alignment vertical="center" wrapText="1"/>
    </xf>
    <xf numFmtId="3" fontId="21" fillId="0" borderId="82" xfId="0" applyNumberFormat="1" applyFont="1" applyBorder="1" applyAlignment="1">
      <alignment vertical="center" wrapText="1"/>
    </xf>
    <xf numFmtId="3" fontId="21" fillId="0" borderId="17" xfId="0" applyNumberFormat="1" applyFont="1" applyBorder="1" applyAlignment="1">
      <alignment vertical="center" wrapText="1"/>
    </xf>
    <xf numFmtId="0" fontId="24" fillId="0" borderId="15" xfId="0" applyFont="1" applyBorder="1" applyAlignment="1">
      <alignment horizontal="center" vertical="center" wrapText="1"/>
    </xf>
    <xf numFmtId="0" fontId="14" fillId="0" borderId="0" xfId="0" applyFont="1" applyAlignment="1">
      <alignment vertical="center" wrapText="1"/>
    </xf>
    <xf numFmtId="3" fontId="24" fillId="0" borderId="74" xfId="0" applyNumberFormat="1" applyFont="1" applyBorder="1" applyAlignment="1">
      <alignment vertical="center" wrapText="1"/>
    </xf>
    <xf numFmtId="3" fontId="24" fillId="0" borderId="82" xfId="0" applyNumberFormat="1" applyFont="1" applyBorder="1" applyAlignment="1">
      <alignment vertical="center" wrapText="1"/>
    </xf>
    <xf numFmtId="3" fontId="24" fillId="0" borderId="17" xfId="0" applyNumberFormat="1" applyFont="1" applyBorder="1" applyAlignment="1">
      <alignment vertical="center" wrapText="1"/>
    </xf>
    <xf numFmtId="0" fontId="24" fillId="0" borderId="11" xfId="0" applyFont="1" applyBorder="1" applyAlignment="1">
      <alignment horizontal="left" vertical="center" wrapText="1"/>
    </xf>
    <xf numFmtId="0" fontId="24" fillId="0" borderId="54" xfId="0" applyFont="1" applyBorder="1" applyAlignment="1">
      <alignment horizontal="left" vertical="center" wrapText="1"/>
    </xf>
    <xf numFmtId="0" fontId="24" fillId="0" borderId="19" xfId="0" applyFont="1" applyBorder="1" applyAlignment="1">
      <alignment horizontal="left" vertical="center" wrapText="1"/>
    </xf>
    <xf numFmtId="0" fontId="15" fillId="0" borderId="16" xfId="0" applyFont="1" applyBorder="1" applyAlignment="1">
      <alignment horizontal="center" vertical="center" wrapText="1"/>
    </xf>
    <xf numFmtId="0" fontId="15" fillId="0" borderId="20" xfId="0" applyFont="1" applyBorder="1" applyAlignment="1">
      <alignment horizontal="center" vertical="center" wrapText="1"/>
    </xf>
    <xf numFmtId="0" fontId="16" fillId="0" borderId="0" xfId="0" applyFont="1" applyAlignment="1">
      <alignment horizontal="center" vertical="center" wrapText="1"/>
    </xf>
    <xf numFmtId="0" fontId="1" fillId="0" borderId="0" xfId="0" applyFont="1" applyFill="1" applyAlignment="1">
      <alignment vertical="center" wrapText="1"/>
    </xf>
    <xf numFmtId="0" fontId="1" fillId="0" borderId="0" xfId="0" applyFont="1" applyAlignment="1">
      <alignment vertical="center" wrapText="1"/>
    </xf>
    <xf numFmtId="0" fontId="3" fillId="0" borderId="11" xfId="0" applyFont="1" applyBorder="1" applyAlignment="1">
      <alignment horizontal="center" vertical="center" wrapText="1"/>
    </xf>
    <xf numFmtId="0" fontId="3" fillId="0" borderId="54" xfId="0" applyFont="1" applyBorder="1" applyAlignment="1">
      <alignment vertical="center" wrapText="1"/>
    </xf>
    <xf numFmtId="0" fontId="3" fillId="0" borderId="19" xfId="0" applyFont="1" applyBorder="1" applyAlignment="1">
      <alignment vertical="center" wrapText="1"/>
    </xf>
    <xf numFmtId="0" fontId="1" fillId="0" borderId="8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3" fillId="0" borderId="11" xfId="0" applyFont="1" applyBorder="1" applyAlignment="1">
      <alignment vertical="center" wrapText="1"/>
    </xf>
    <xf numFmtId="0" fontId="15" fillId="0" borderId="11" xfId="0" applyFont="1" applyBorder="1" applyAlignment="1">
      <alignment vertical="center" wrapText="1"/>
    </xf>
    <xf numFmtId="0" fontId="1" fillId="0" borderId="0" xfId="0" applyFont="1" applyFill="1" applyAlignment="1">
      <alignment vertical="center" wrapText="1"/>
    </xf>
    <xf numFmtId="0" fontId="1" fillId="0" borderId="0" xfId="0" applyFont="1" applyAlignment="1">
      <alignment vertical="center" wrapText="1"/>
    </xf>
    <xf numFmtId="0" fontId="1" fillId="0" borderId="8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3" fillId="0" borderId="11" xfId="0" applyFont="1" applyBorder="1" applyAlignment="1">
      <alignment horizontal="center" vertical="center"/>
    </xf>
    <xf numFmtId="0" fontId="3" fillId="0" borderId="54" xfId="0" applyFont="1" applyBorder="1" applyAlignment="1">
      <alignment horizontal="center" vertical="center"/>
    </xf>
    <xf numFmtId="0" fontId="3" fillId="0" borderId="11" xfId="0" applyFont="1" applyBorder="1" applyAlignment="1">
      <alignment horizontal="left" vertical="center"/>
    </xf>
    <xf numFmtId="0" fontId="3" fillId="0" borderId="54" xfId="0" applyFont="1" applyBorder="1" applyAlignment="1">
      <alignment horizontal="left" vertical="center"/>
    </xf>
    <xf numFmtId="0" fontId="15" fillId="0" borderId="11" xfId="0" applyFont="1" applyBorder="1" applyAlignment="1">
      <alignment horizontal="center" vertical="center"/>
    </xf>
    <xf numFmtId="0" fontId="15" fillId="0" borderId="54" xfId="0" applyFont="1" applyBorder="1" applyAlignment="1">
      <alignment horizontal="center" vertical="center"/>
    </xf>
    <xf numFmtId="0" fontId="15" fillId="0" borderId="19"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PROENIN</a:t>
          </a:r>
        </a:p>
      </xdr:txBody>
    </xdr:sp>
    <xdr:clientData/>
  </xdr:twoCellAnchor>
  <xdr:twoCellAnchor>
    <xdr:from>
      <xdr:col>6</xdr:col>
      <xdr:colOff>0</xdr:colOff>
      <xdr:row>0</xdr:row>
      <xdr:rowOff>0</xdr:rowOff>
    </xdr:from>
    <xdr:to>
      <xdr:col>6</xdr:col>
      <xdr:colOff>0</xdr:colOff>
      <xdr:row>0</xdr:row>
      <xdr:rowOff>0</xdr:rowOff>
    </xdr:to>
    <xdr:sp>
      <xdr:nvSpPr>
        <xdr:cNvPr id="6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1"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2"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3"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4"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5"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6"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7"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8"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1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1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1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1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1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1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1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1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1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1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2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2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2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2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2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2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2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2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2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2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3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3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3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3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3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3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3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3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3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3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4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H143"/>
  <sheetViews>
    <sheetView zoomScalePageLayoutView="0" workbookViewId="0" topLeftCell="A1">
      <selection activeCell="A22" sqref="A22"/>
    </sheetView>
  </sheetViews>
  <sheetFormatPr defaultColWidth="9.140625" defaultRowHeight="12.75"/>
  <cols>
    <col min="1" max="1" width="19.7109375" style="0" customWidth="1"/>
    <col min="2" max="2" width="11.421875" style="4" customWidth="1"/>
    <col min="3" max="3" width="10.28125" style="4" customWidth="1"/>
    <col min="4" max="4" width="12.00390625" style="4" customWidth="1"/>
    <col min="5" max="6" width="10.140625" style="4" customWidth="1"/>
    <col min="7" max="7" width="9.140625" style="4" customWidth="1"/>
    <col min="8" max="8" width="9.28125" style="4" customWidth="1"/>
    <col min="9" max="9" width="10.140625" style="4" customWidth="1"/>
    <col min="10" max="10" width="10.8515625" style="4" customWidth="1"/>
    <col min="11" max="11" width="10.140625" style="4" customWidth="1"/>
    <col min="12" max="12" width="11.140625" style="4" customWidth="1"/>
    <col min="13" max="13" width="8.57421875" style="4" customWidth="1"/>
    <col min="14" max="14" width="9.00390625" style="4" customWidth="1"/>
    <col min="15" max="18" width="10.140625" style="4" customWidth="1"/>
    <col min="19" max="19" width="8.8515625" style="4" customWidth="1"/>
    <col min="20" max="20" width="10.140625" style="4" customWidth="1"/>
    <col min="21" max="21" width="10.28125" style="4" customWidth="1"/>
    <col min="22" max="22" width="10.140625" style="4" customWidth="1"/>
    <col min="23" max="23" width="9.28125" style="4" customWidth="1"/>
    <col min="24" max="24" width="8.00390625" style="4" customWidth="1"/>
    <col min="25" max="25" width="10.140625" style="4" customWidth="1"/>
    <col min="26" max="26" width="6.00390625" style="4" customWidth="1"/>
    <col min="27" max="27" width="9.57421875" style="4" customWidth="1"/>
    <col min="28" max="28" width="10.57421875" style="4" customWidth="1"/>
    <col min="29" max="30" width="8.00390625" style="4" customWidth="1"/>
    <col min="31" max="31" width="8.57421875" style="4" customWidth="1"/>
    <col min="32" max="32" width="10.140625" style="4" customWidth="1"/>
    <col min="33" max="33" width="10.421875" style="4" customWidth="1"/>
    <col min="34" max="34" width="10.140625" style="4" customWidth="1"/>
  </cols>
  <sheetData>
    <row r="1" ht="12.75">
      <c r="D1" s="965" t="s">
        <v>772</v>
      </c>
    </row>
    <row r="2" spans="1:34" s="269" customFormat="1" ht="22.5" customHeight="1">
      <c r="A2" s="980" t="s">
        <v>68</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row>
    <row r="3" spans="1:34" s="270" customFormat="1" ht="18" customHeight="1">
      <c r="A3" s="269" t="s">
        <v>69</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row>
    <row r="4" spans="1:34" s="1" customFormat="1" ht="18" customHeight="1">
      <c r="A4" s="269" t="s">
        <v>662</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981"/>
      <c r="AH4" s="981"/>
    </row>
    <row r="5" ht="12.75" customHeight="1" thickBot="1">
      <c r="AH5" s="4">
        <v>2009</v>
      </c>
    </row>
    <row r="6" spans="1:34" s="2" customFormat="1" ht="22.5" customHeight="1" thickBot="1">
      <c r="A6" s="982" t="s">
        <v>63</v>
      </c>
      <c r="B6" s="985" t="s">
        <v>663</v>
      </c>
      <c r="C6" s="986"/>
      <c r="D6" s="986"/>
      <c r="E6" s="986"/>
      <c r="F6" s="986"/>
      <c r="G6" s="986"/>
      <c r="H6" s="986"/>
      <c r="I6" s="986"/>
      <c r="J6" s="986"/>
      <c r="K6" s="986"/>
      <c r="L6" s="986"/>
      <c r="M6" s="986"/>
      <c r="N6" s="986"/>
      <c r="O6" s="987"/>
      <c r="P6" s="987"/>
      <c r="Q6" s="988"/>
      <c r="R6" s="985" t="s">
        <v>664</v>
      </c>
      <c r="S6" s="987"/>
      <c r="T6" s="987"/>
      <c r="U6" s="987"/>
      <c r="V6" s="987"/>
      <c r="W6" s="987"/>
      <c r="X6" s="987"/>
      <c r="Y6" s="987"/>
      <c r="Z6" s="987"/>
      <c r="AA6" s="987"/>
      <c r="AB6" s="987"/>
      <c r="AC6" s="987"/>
      <c r="AD6" s="987"/>
      <c r="AE6" s="987"/>
      <c r="AF6" s="987"/>
      <c r="AG6" s="988"/>
      <c r="AH6" s="972" t="s">
        <v>665</v>
      </c>
    </row>
    <row r="7" spans="1:34" ht="21" customHeight="1" thickBot="1">
      <c r="A7" s="983"/>
      <c r="B7" s="972" t="s">
        <v>666</v>
      </c>
      <c r="C7" s="978" t="s">
        <v>53</v>
      </c>
      <c r="D7" s="990"/>
      <c r="E7" s="978" t="s">
        <v>54</v>
      </c>
      <c r="F7" s="991"/>
      <c r="G7" s="991"/>
      <c r="H7" s="991"/>
      <c r="I7" s="991"/>
      <c r="J7" s="992"/>
      <c r="K7" s="992"/>
      <c r="L7" s="992"/>
      <c r="M7" s="992"/>
      <c r="N7" s="993"/>
      <c r="O7" s="978" t="s">
        <v>58</v>
      </c>
      <c r="P7" s="979"/>
      <c r="Q7" s="970" t="s">
        <v>483</v>
      </c>
      <c r="R7" s="972" t="s">
        <v>52</v>
      </c>
      <c r="S7" s="974" t="s">
        <v>53</v>
      </c>
      <c r="T7" s="975"/>
      <c r="U7" s="974" t="s">
        <v>54</v>
      </c>
      <c r="V7" s="976"/>
      <c r="W7" s="977"/>
      <c r="X7" s="977"/>
      <c r="Y7" s="977"/>
      <c r="Z7" s="977"/>
      <c r="AA7" s="977"/>
      <c r="AB7" s="977"/>
      <c r="AC7" s="977"/>
      <c r="AD7" s="975"/>
      <c r="AE7" s="978" t="s">
        <v>58</v>
      </c>
      <c r="AF7" s="979"/>
      <c r="AG7" s="970" t="s">
        <v>483</v>
      </c>
      <c r="AH7" s="989"/>
    </row>
    <row r="8" spans="1:34" s="1" customFormat="1" ht="53.25" customHeight="1" thickBot="1">
      <c r="A8" s="984"/>
      <c r="B8" s="973"/>
      <c r="C8" s="827" t="s">
        <v>57</v>
      </c>
      <c r="D8" s="828" t="s">
        <v>667</v>
      </c>
      <c r="E8" s="827" t="s">
        <v>64</v>
      </c>
      <c r="F8" s="829" t="s">
        <v>72</v>
      </c>
      <c r="G8" s="829" t="s">
        <v>668</v>
      </c>
      <c r="H8" s="829" t="s">
        <v>71</v>
      </c>
      <c r="I8" s="829" t="s">
        <v>117</v>
      </c>
      <c r="J8" s="830" t="s">
        <v>493</v>
      </c>
      <c r="K8" s="830" t="s">
        <v>61</v>
      </c>
      <c r="L8" s="830" t="s">
        <v>62</v>
      </c>
      <c r="M8" s="830" t="s">
        <v>494</v>
      </c>
      <c r="N8" s="831" t="s">
        <v>669</v>
      </c>
      <c r="O8" s="273" t="s">
        <v>59</v>
      </c>
      <c r="P8" s="274" t="s">
        <v>60</v>
      </c>
      <c r="Q8" s="971"/>
      <c r="R8" s="973"/>
      <c r="S8" s="827" t="s">
        <v>57</v>
      </c>
      <c r="T8" s="828" t="s">
        <v>115</v>
      </c>
      <c r="U8" s="827" t="s">
        <v>64</v>
      </c>
      <c r="V8" s="829" t="s">
        <v>72</v>
      </c>
      <c r="W8" s="829" t="s">
        <v>116</v>
      </c>
      <c r="X8" s="829" t="s">
        <v>71</v>
      </c>
      <c r="Y8" s="829" t="s">
        <v>117</v>
      </c>
      <c r="Z8" s="830" t="s">
        <v>493</v>
      </c>
      <c r="AA8" s="830" t="s">
        <v>61</v>
      </c>
      <c r="AB8" s="830" t="s">
        <v>62</v>
      </c>
      <c r="AC8" s="830" t="s">
        <v>494</v>
      </c>
      <c r="AD8" s="830" t="s">
        <v>669</v>
      </c>
      <c r="AE8" s="832" t="s">
        <v>59</v>
      </c>
      <c r="AF8" s="833" t="s">
        <v>60</v>
      </c>
      <c r="AG8" s="971"/>
      <c r="AH8" s="973"/>
    </row>
    <row r="9" spans="1:34" ht="30" customHeight="1">
      <c r="A9" s="834" t="s">
        <v>670</v>
      </c>
      <c r="B9" s="835">
        <v>11629</v>
      </c>
      <c r="C9" s="836">
        <v>0</v>
      </c>
      <c r="D9" s="837">
        <v>0</v>
      </c>
      <c r="E9" s="838">
        <v>11730</v>
      </c>
      <c r="F9" s="839">
        <v>2174</v>
      </c>
      <c r="G9" s="839">
        <v>256</v>
      </c>
      <c r="H9" s="839">
        <v>249</v>
      </c>
      <c r="I9" s="839">
        <v>0</v>
      </c>
      <c r="J9" s="839">
        <v>12876</v>
      </c>
      <c r="K9" s="839">
        <v>410</v>
      </c>
      <c r="L9" s="839">
        <v>14783</v>
      </c>
      <c r="M9" s="839">
        <v>7134</v>
      </c>
      <c r="N9" s="840">
        <v>764</v>
      </c>
      <c r="O9" s="838">
        <v>14172</v>
      </c>
      <c r="P9" s="841">
        <v>9463</v>
      </c>
      <c r="Q9" s="842">
        <f>SUM(B9:P9)</f>
        <v>85640</v>
      </c>
      <c r="R9" s="842">
        <v>0</v>
      </c>
      <c r="S9" s="838">
        <v>0</v>
      </c>
      <c r="T9" s="841">
        <v>0</v>
      </c>
      <c r="U9" s="838">
        <v>0</v>
      </c>
      <c r="V9" s="839">
        <v>0</v>
      </c>
      <c r="W9" s="839">
        <v>0</v>
      </c>
      <c r="X9" s="839">
        <v>0</v>
      </c>
      <c r="Y9" s="839">
        <v>0</v>
      </c>
      <c r="Z9" s="839">
        <v>0</v>
      </c>
      <c r="AA9" s="839">
        <v>0</v>
      </c>
      <c r="AB9" s="839">
        <v>34150</v>
      </c>
      <c r="AC9" s="839">
        <v>0</v>
      </c>
      <c r="AD9" s="841">
        <v>0</v>
      </c>
      <c r="AE9" s="838">
        <v>0</v>
      </c>
      <c r="AF9" s="841">
        <v>0</v>
      </c>
      <c r="AG9" s="842">
        <f>SUM(R9:AF9)</f>
        <v>34150</v>
      </c>
      <c r="AH9" s="262">
        <f>SUM(Q9+AG9)</f>
        <v>119790</v>
      </c>
    </row>
    <row r="10" spans="1:34" s="853" customFormat="1" ht="30" customHeight="1">
      <c r="A10" s="843" t="s">
        <v>65</v>
      </c>
      <c r="B10" s="844">
        <v>79204</v>
      </c>
      <c r="C10" s="845">
        <v>61501</v>
      </c>
      <c r="D10" s="846">
        <v>46875</v>
      </c>
      <c r="E10" s="847">
        <v>793</v>
      </c>
      <c r="F10" s="848">
        <v>1187</v>
      </c>
      <c r="G10" s="848">
        <v>0</v>
      </c>
      <c r="H10" s="848">
        <v>0</v>
      </c>
      <c r="I10" s="848">
        <v>298</v>
      </c>
      <c r="J10" s="848">
        <v>0</v>
      </c>
      <c r="K10" s="848">
        <v>546</v>
      </c>
      <c r="L10" s="848">
        <v>0</v>
      </c>
      <c r="M10" s="848">
        <v>0</v>
      </c>
      <c r="N10" s="849">
        <v>0</v>
      </c>
      <c r="O10" s="850">
        <v>3053</v>
      </c>
      <c r="P10" s="851">
        <v>0</v>
      </c>
      <c r="Q10" s="852">
        <f>SUM(B10:P10)</f>
        <v>193457</v>
      </c>
      <c r="R10" s="852">
        <v>3453</v>
      </c>
      <c r="S10" s="847">
        <v>6418</v>
      </c>
      <c r="T10" s="851">
        <v>3178</v>
      </c>
      <c r="U10" s="847">
        <v>0</v>
      </c>
      <c r="V10" s="848">
        <v>585</v>
      </c>
      <c r="W10" s="848">
        <v>0</v>
      </c>
      <c r="X10" s="848">
        <v>0</v>
      </c>
      <c r="Y10" s="848">
        <v>0</v>
      </c>
      <c r="Z10" s="848">
        <v>0</v>
      </c>
      <c r="AA10" s="848">
        <v>208</v>
      </c>
      <c r="AB10" s="848">
        <v>0</v>
      </c>
      <c r="AC10" s="848">
        <v>0</v>
      </c>
      <c r="AD10" s="851">
        <v>0</v>
      </c>
      <c r="AE10" s="847">
        <v>0</v>
      </c>
      <c r="AF10" s="851">
        <v>0</v>
      </c>
      <c r="AG10" s="852">
        <f>SUM(R10:AF10)</f>
        <v>13842</v>
      </c>
      <c r="AH10" s="852">
        <f>SUM(Q10+AG10)</f>
        <v>207299</v>
      </c>
    </row>
    <row r="11" spans="1:34" ht="30" customHeight="1">
      <c r="A11" s="854" t="s">
        <v>66</v>
      </c>
      <c r="B11" s="263">
        <v>4814</v>
      </c>
      <c r="C11" s="266">
        <v>9015</v>
      </c>
      <c r="D11" s="267">
        <v>293</v>
      </c>
      <c r="E11" s="266">
        <v>0</v>
      </c>
      <c r="F11" s="259">
        <v>0</v>
      </c>
      <c r="G11" s="259">
        <v>0</v>
      </c>
      <c r="H11" s="259">
        <v>0</v>
      </c>
      <c r="I11" s="259">
        <v>0</v>
      </c>
      <c r="J11" s="259">
        <v>0</v>
      </c>
      <c r="K11" s="259">
        <v>323</v>
      </c>
      <c r="L11" s="259">
        <v>0</v>
      </c>
      <c r="M11" s="259">
        <v>0</v>
      </c>
      <c r="N11" s="855">
        <v>0</v>
      </c>
      <c r="O11" s="847">
        <v>0</v>
      </c>
      <c r="P11" s="267">
        <v>0</v>
      </c>
      <c r="Q11" s="263">
        <f>SUM(B11:P11)</f>
        <v>14445</v>
      </c>
      <c r="R11" s="263">
        <v>0</v>
      </c>
      <c r="S11" s="266">
        <v>0</v>
      </c>
      <c r="T11" s="267">
        <v>0</v>
      </c>
      <c r="U11" s="266">
        <v>0</v>
      </c>
      <c r="V11" s="259">
        <v>0</v>
      </c>
      <c r="W11" s="259">
        <v>0</v>
      </c>
      <c r="X11" s="259">
        <v>0</v>
      </c>
      <c r="Y11" s="259">
        <v>0</v>
      </c>
      <c r="Z11" s="259">
        <v>0</v>
      </c>
      <c r="AA11" s="259">
        <v>0</v>
      </c>
      <c r="AB11" s="259">
        <v>0</v>
      </c>
      <c r="AC11" s="259">
        <v>0</v>
      </c>
      <c r="AD11" s="267">
        <v>0</v>
      </c>
      <c r="AE11" s="266">
        <v>0</v>
      </c>
      <c r="AF11" s="267">
        <v>0</v>
      </c>
      <c r="AG11" s="263">
        <f>SUM(R11:AF11)</f>
        <v>0</v>
      </c>
      <c r="AH11" s="263">
        <f>SUM(Q11+AG11)</f>
        <v>14445</v>
      </c>
    </row>
    <row r="12" spans="1:34" ht="30" customHeight="1" thickBot="1">
      <c r="A12" s="854" t="s">
        <v>67</v>
      </c>
      <c r="B12" s="263">
        <v>1333</v>
      </c>
      <c r="C12" s="266">
        <v>1333</v>
      </c>
      <c r="D12" s="267">
        <v>0</v>
      </c>
      <c r="E12" s="266">
        <v>0</v>
      </c>
      <c r="F12" s="259">
        <v>0</v>
      </c>
      <c r="G12" s="259">
        <v>0</v>
      </c>
      <c r="H12" s="259">
        <v>0</v>
      </c>
      <c r="I12" s="259">
        <v>0</v>
      </c>
      <c r="J12" s="259">
        <v>0</v>
      </c>
      <c r="K12" s="259">
        <v>0</v>
      </c>
      <c r="L12" s="259">
        <v>0</v>
      </c>
      <c r="M12" s="259">
        <v>0</v>
      </c>
      <c r="N12" s="855">
        <v>0</v>
      </c>
      <c r="O12" s="266">
        <v>0</v>
      </c>
      <c r="P12" s="267">
        <v>0</v>
      </c>
      <c r="Q12" s="263">
        <f>SUM(B12:P12)</f>
        <v>2666</v>
      </c>
      <c r="R12" s="263">
        <v>0</v>
      </c>
      <c r="S12" s="266">
        <v>0</v>
      </c>
      <c r="T12" s="267">
        <v>0</v>
      </c>
      <c r="U12" s="266">
        <v>0</v>
      </c>
      <c r="V12" s="259">
        <v>0</v>
      </c>
      <c r="W12" s="259">
        <v>0</v>
      </c>
      <c r="X12" s="259">
        <v>0</v>
      </c>
      <c r="Y12" s="259">
        <v>0</v>
      </c>
      <c r="Z12" s="259">
        <v>0</v>
      </c>
      <c r="AA12" s="259">
        <v>0</v>
      </c>
      <c r="AB12" s="259">
        <v>0</v>
      </c>
      <c r="AC12" s="259">
        <v>0</v>
      </c>
      <c r="AD12" s="267">
        <v>0</v>
      </c>
      <c r="AE12" s="266">
        <v>0</v>
      </c>
      <c r="AF12" s="267">
        <v>0</v>
      </c>
      <c r="AG12" s="856">
        <f>SUM(R12:AF12)</f>
        <v>0</v>
      </c>
      <c r="AH12" s="856">
        <f>SUM(Q12+AG12)</f>
        <v>2666</v>
      </c>
    </row>
    <row r="13" spans="1:34" s="1" customFormat="1" ht="19.5" customHeight="1" thickBot="1">
      <c r="A13" s="275" t="s">
        <v>483</v>
      </c>
      <c r="B13" s="276">
        <f aca="true" t="shared" si="0" ref="B13:W13">SUM(B9:B12)</f>
        <v>96980</v>
      </c>
      <c r="C13" s="277">
        <f t="shared" si="0"/>
        <v>71849</v>
      </c>
      <c r="D13" s="278">
        <f t="shared" si="0"/>
        <v>47168</v>
      </c>
      <c r="E13" s="277">
        <f t="shared" si="0"/>
        <v>12523</v>
      </c>
      <c r="F13" s="279">
        <f t="shared" si="0"/>
        <v>3361</v>
      </c>
      <c r="G13" s="279">
        <f t="shared" si="0"/>
        <v>256</v>
      </c>
      <c r="H13" s="279">
        <f t="shared" si="0"/>
        <v>249</v>
      </c>
      <c r="I13" s="279">
        <f t="shared" si="0"/>
        <v>298</v>
      </c>
      <c r="J13" s="279">
        <f t="shared" si="0"/>
        <v>12876</v>
      </c>
      <c r="K13" s="279">
        <f t="shared" si="0"/>
        <v>1279</v>
      </c>
      <c r="L13" s="279">
        <f t="shared" si="0"/>
        <v>14783</v>
      </c>
      <c r="M13" s="279">
        <f t="shared" si="0"/>
        <v>7134</v>
      </c>
      <c r="N13" s="857">
        <f t="shared" si="0"/>
        <v>764</v>
      </c>
      <c r="O13" s="277">
        <f t="shared" si="0"/>
        <v>17225</v>
      </c>
      <c r="P13" s="278">
        <f t="shared" si="0"/>
        <v>9463</v>
      </c>
      <c r="Q13" s="276">
        <f t="shared" si="0"/>
        <v>296208</v>
      </c>
      <c r="R13" s="276">
        <f t="shared" si="0"/>
        <v>3453</v>
      </c>
      <c r="S13" s="277">
        <f t="shared" si="0"/>
        <v>6418</v>
      </c>
      <c r="T13" s="278">
        <f t="shared" si="0"/>
        <v>3178</v>
      </c>
      <c r="U13" s="277">
        <f t="shared" si="0"/>
        <v>0</v>
      </c>
      <c r="V13" s="279">
        <f t="shared" si="0"/>
        <v>585</v>
      </c>
      <c r="W13" s="279">
        <f t="shared" si="0"/>
        <v>0</v>
      </c>
      <c r="X13" s="279"/>
      <c r="Y13" s="279"/>
      <c r="Z13" s="279">
        <f aca="true" t="shared" si="1" ref="Z13:AH13">SUM(Z9:Z12)</f>
        <v>0</v>
      </c>
      <c r="AA13" s="279">
        <f t="shared" si="1"/>
        <v>208</v>
      </c>
      <c r="AB13" s="279">
        <f t="shared" si="1"/>
        <v>34150</v>
      </c>
      <c r="AC13" s="279">
        <f t="shared" si="1"/>
        <v>0</v>
      </c>
      <c r="AD13" s="279">
        <f t="shared" si="1"/>
        <v>0</v>
      </c>
      <c r="AE13" s="277">
        <f t="shared" si="1"/>
        <v>0</v>
      </c>
      <c r="AF13" s="278">
        <f t="shared" si="1"/>
        <v>0</v>
      </c>
      <c r="AG13" s="276">
        <f t="shared" si="1"/>
        <v>47992</v>
      </c>
      <c r="AH13" s="276">
        <f t="shared" si="1"/>
        <v>344200</v>
      </c>
    </row>
    <row r="14" ht="12.75" customHeight="1"/>
    <row r="15" spans="1:34" ht="19.5" customHeight="1">
      <c r="A15" s="966" t="s">
        <v>671</v>
      </c>
      <c r="B15" s="967"/>
      <c r="C15" s="967"/>
      <c r="D15" s="967"/>
      <c r="E15" s="967"/>
      <c r="F15" s="967"/>
      <c r="G15" s="967"/>
      <c r="H15" s="967"/>
      <c r="I15" s="967"/>
      <c r="J15" s="967"/>
      <c r="K15" s="967"/>
      <c r="L15" s="967"/>
      <c r="M15" s="967"/>
      <c r="N15" s="967"/>
      <c r="O15" s="967"/>
      <c r="P15" s="967"/>
      <c r="Q15" s="967"/>
      <c r="R15" s="967"/>
      <c r="S15" s="967"/>
      <c r="T15" s="967"/>
      <c r="U15" s="967"/>
      <c r="V15" s="967"/>
      <c r="W15" s="967"/>
      <c r="X15" s="967"/>
      <c r="Y15" s="967"/>
      <c r="Z15" s="967"/>
      <c r="AA15" s="967"/>
      <c r="AB15" s="967"/>
      <c r="AC15" s="967"/>
      <c r="AD15" s="967"/>
      <c r="AE15" s="967"/>
      <c r="AF15" s="967"/>
      <c r="AG15" s="967"/>
      <c r="AH15" s="967"/>
    </row>
    <row r="16" spans="1:34" ht="19.5" customHeight="1">
      <c r="A16" s="966" t="s">
        <v>672</v>
      </c>
      <c r="B16" s="966"/>
      <c r="C16" s="966"/>
      <c r="D16" s="966"/>
      <c r="E16" s="966"/>
      <c r="F16" s="966"/>
      <c r="G16" s="966"/>
      <c r="H16" s="966"/>
      <c r="I16" s="966"/>
      <c r="J16" s="966"/>
      <c r="K16" s="966"/>
      <c r="L16" s="966"/>
      <c r="M16" s="966"/>
      <c r="N16" s="966"/>
      <c r="O16" s="966"/>
      <c r="P16" s="966"/>
      <c r="Q16" s="966"/>
      <c r="R16" s="966"/>
      <c r="S16" s="966"/>
      <c r="T16" s="966"/>
      <c r="U16" s="966"/>
      <c r="V16" s="966"/>
      <c r="W16" s="966"/>
      <c r="X16" s="966"/>
      <c r="Y16" s="966"/>
      <c r="Z16" s="966"/>
      <c r="AA16" s="966"/>
      <c r="AB16" s="966"/>
      <c r="AC16" s="966"/>
      <c r="AD16" s="966"/>
      <c r="AE16" s="966"/>
      <c r="AF16" s="966"/>
      <c r="AG16" s="966"/>
      <c r="AH16" s="966"/>
    </row>
    <row r="17" spans="1:34" ht="19.5" customHeight="1">
      <c r="A17" s="966" t="s">
        <v>70</v>
      </c>
      <c r="B17" s="966"/>
      <c r="C17" s="966"/>
      <c r="D17" s="966"/>
      <c r="E17" s="966"/>
      <c r="F17" s="966"/>
      <c r="G17" s="966"/>
      <c r="H17" s="966"/>
      <c r="I17" s="966"/>
      <c r="J17" s="966"/>
      <c r="K17" s="966"/>
      <c r="L17" s="966"/>
      <c r="M17" s="966"/>
      <c r="N17" s="966"/>
      <c r="O17" s="966"/>
      <c r="P17" s="966"/>
      <c r="Q17" s="966"/>
      <c r="R17" s="966"/>
      <c r="S17" s="966"/>
      <c r="T17" s="966"/>
      <c r="U17" s="966"/>
      <c r="V17" s="966"/>
      <c r="W17" s="966"/>
      <c r="X17" s="966"/>
      <c r="Y17" s="966"/>
      <c r="Z17" s="966"/>
      <c r="AA17" s="966"/>
      <c r="AB17" s="966"/>
      <c r="AC17" s="966"/>
      <c r="AD17" s="966"/>
      <c r="AE17" s="966"/>
      <c r="AF17" s="966"/>
      <c r="AG17" s="966"/>
      <c r="AH17" s="966"/>
    </row>
    <row r="18" ht="13.5" thickBot="1"/>
    <row r="19" spans="1:19" ht="18.75" thickBot="1">
      <c r="A19" s="858">
        <v>40351</v>
      </c>
      <c r="B19" s="859"/>
      <c r="C19" s="859"/>
      <c r="D19" s="859"/>
      <c r="E19" s="859"/>
      <c r="F19" s="859"/>
      <c r="G19" s="859"/>
      <c r="H19" s="859"/>
      <c r="I19" s="859"/>
      <c r="J19" s="859"/>
      <c r="K19" s="859"/>
      <c r="L19" s="859"/>
      <c r="M19" s="859"/>
      <c r="N19" s="859"/>
      <c r="O19" s="859"/>
      <c r="P19" s="859"/>
      <c r="Q19" s="859"/>
      <c r="R19" s="859"/>
      <c r="S19" s="860"/>
    </row>
    <row r="20" spans="1:19" ht="15">
      <c r="A20" s="861" t="s">
        <v>420</v>
      </c>
      <c r="B20" s="862" t="s">
        <v>673</v>
      </c>
      <c r="C20" s="863"/>
      <c r="D20" s="863"/>
      <c r="E20" s="863"/>
      <c r="F20" s="863"/>
      <c r="G20" s="863"/>
      <c r="H20" s="863"/>
      <c r="I20" s="863"/>
      <c r="J20" s="863"/>
      <c r="K20" s="863"/>
      <c r="L20" s="863"/>
      <c r="M20" s="863"/>
      <c r="N20" s="863"/>
      <c r="O20" s="863"/>
      <c r="P20" s="863"/>
      <c r="Q20" s="863"/>
      <c r="R20" s="863"/>
      <c r="S20" s="864"/>
    </row>
    <row r="21" spans="1:19" ht="15">
      <c r="A21" s="865"/>
      <c r="B21" s="862" t="s">
        <v>674</v>
      </c>
      <c r="C21" s="863"/>
      <c r="D21" s="863"/>
      <c r="E21" s="863"/>
      <c r="F21" s="863"/>
      <c r="G21" s="863"/>
      <c r="H21" s="863"/>
      <c r="I21" s="863"/>
      <c r="J21" s="863"/>
      <c r="K21" s="863"/>
      <c r="L21" s="863"/>
      <c r="M21" s="863"/>
      <c r="N21" s="863"/>
      <c r="O21" s="863"/>
      <c r="P21" s="863"/>
      <c r="Q21" s="863"/>
      <c r="R21" s="863"/>
      <c r="S21" s="864"/>
    </row>
    <row r="22" spans="1:19" ht="15.75">
      <c r="A22" s="865"/>
      <c r="B22" s="862" t="s">
        <v>675</v>
      </c>
      <c r="C22" s="863"/>
      <c r="D22" s="863"/>
      <c r="E22" s="863"/>
      <c r="F22" s="863"/>
      <c r="G22" s="863"/>
      <c r="H22" s="863"/>
      <c r="I22" s="863"/>
      <c r="J22" s="863"/>
      <c r="K22" s="863"/>
      <c r="L22" s="863"/>
      <c r="M22" s="863"/>
      <c r="N22" s="863"/>
      <c r="O22" s="863"/>
      <c r="P22" s="863"/>
      <c r="Q22" s="863"/>
      <c r="R22" s="863"/>
      <c r="S22" s="864"/>
    </row>
    <row r="23" spans="1:19" ht="12.75">
      <c r="A23" s="865"/>
      <c r="B23" s="863"/>
      <c r="C23" s="863"/>
      <c r="D23" s="863"/>
      <c r="E23" s="863"/>
      <c r="F23" s="863"/>
      <c r="G23" s="863"/>
      <c r="H23" s="863"/>
      <c r="I23" s="863"/>
      <c r="J23" s="863"/>
      <c r="K23" s="863"/>
      <c r="L23" s="863"/>
      <c r="M23" s="863" t="s">
        <v>676</v>
      </c>
      <c r="N23" s="863"/>
      <c r="O23" s="863"/>
      <c r="P23" s="863"/>
      <c r="Q23" s="863"/>
      <c r="R23" s="863"/>
      <c r="S23" s="864"/>
    </row>
    <row r="24" spans="1:19" ht="12.75">
      <c r="A24" s="865"/>
      <c r="B24" s="863"/>
      <c r="C24" s="863"/>
      <c r="D24" s="863"/>
      <c r="E24" s="863"/>
      <c r="F24" s="863"/>
      <c r="G24" s="863"/>
      <c r="H24" s="863"/>
      <c r="I24" s="863"/>
      <c r="J24" s="863"/>
      <c r="K24" s="863"/>
      <c r="L24" s="863"/>
      <c r="M24" s="863"/>
      <c r="N24" s="863"/>
      <c r="O24" s="866"/>
      <c r="P24" s="863"/>
      <c r="Q24" s="863"/>
      <c r="R24" s="863"/>
      <c r="S24" s="864"/>
    </row>
    <row r="25" spans="1:19" ht="15">
      <c r="A25" s="861" t="s">
        <v>677</v>
      </c>
      <c r="B25" s="862" t="s">
        <v>678</v>
      </c>
      <c r="C25" s="863"/>
      <c r="D25" s="863"/>
      <c r="E25" s="863"/>
      <c r="F25" s="863"/>
      <c r="G25" s="863"/>
      <c r="H25" s="863"/>
      <c r="I25" s="863"/>
      <c r="J25" s="863"/>
      <c r="K25" s="863"/>
      <c r="L25" s="863"/>
      <c r="M25" s="863"/>
      <c r="N25" s="863"/>
      <c r="O25" s="863"/>
      <c r="P25" s="863"/>
      <c r="Q25" s="863"/>
      <c r="R25" s="863"/>
      <c r="S25" s="864"/>
    </row>
    <row r="26" spans="1:19" ht="12.75">
      <c r="A26" s="865"/>
      <c r="B26" s="863" t="s">
        <v>679</v>
      </c>
      <c r="C26" s="863"/>
      <c r="D26" s="863"/>
      <c r="E26" s="863"/>
      <c r="F26" s="863"/>
      <c r="G26" s="863"/>
      <c r="H26" s="863"/>
      <c r="I26" s="863"/>
      <c r="J26" s="863"/>
      <c r="K26" s="863"/>
      <c r="L26" s="863"/>
      <c r="M26" s="863"/>
      <c r="N26" s="863"/>
      <c r="O26" s="863"/>
      <c r="P26" s="863"/>
      <c r="Q26" s="863"/>
      <c r="R26" s="863"/>
      <c r="S26" s="864"/>
    </row>
    <row r="27" spans="1:19" ht="12.75">
      <c r="A27" s="865"/>
      <c r="B27" s="863" t="s">
        <v>680</v>
      </c>
      <c r="C27" s="863"/>
      <c r="D27" s="863"/>
      <c r="E27" s="863"/>
      <c r="F27" s="863"/>
      <c r="G27" s="863"/>
      <c r="H27" s="863"/>
      <c r="I27" s="863"/>
      <c r="J27" s="863"/>
      <c r="K27" s="863"/>
      <c r="L27" s="863"/>
      <c r="M27" s="863"/>
      <c r="N27" s="863"/>
      <c r="O27" s="863"/>
      <c r="P27" s="863"/>
      <c r="Q27" s="863"/>
      <c r="R27" s="863"/>
      <c r="S27" s="864"/>
    </row>
    <row r="28" spans="1:19" ht="15">
      <c r="A28" s="865"/>
      <c r="B28" s="862" t="s">
        <v>681</v>
      </c>
      <c r="C28" s="863"/>
      <c r="D28" s="863"/>
      <c r="E28" s="863"/>
      <c r="F28" s="863"/>
      <c r="G28" s="863"/>
      <c r="H28" s="863"/>
      <c r="I28" s="863"/>
      <c r="J28" s="863"/>
      <c r="K28" s="863"/>
      <c r="L28" s="863"/>
      <c r="M28" s="863"/>
      <c r="N28" s="863"/>
      <c r="O28" s="863"/>
      <c r="P28" s="863"/>
      <c r="Q28" s="863"/>
      <c r="R28" s="863"/>
      <c r="S28" s="864"/>
    </row>
    <row r="29" spans="1:19" ht="15">
      <c r="A29" s="865"/>
      <c r="B29" s="862" t="s">
        <v>682</v>
      </c>
      <c r="C29" s="863"/>
      <c r="D29" s="863"/>
      <c r="E29" s="863"/>
      <c r="F29" s="863"/>
      <c r="G29" s="863"/>
      <c r="H29" s="863"/>
      <c r="I29" s="863"/>
      <c r="J29" s="863"/>
      <c r="K29" s="863"/>
      <c r="L29" s="863"/>
      <c r="M29" s="863"/>
      <c r="N29" s="863"/>
      <c r="O29" s="863"/>
      <c r="P29" s="863"/>
      <c r="Q29" s="863"/>
      <c r="R29" s="863"/>
      <c r="S29" s="864"/>
    </row>
    <row r="30" spans="1:19" ht="12.75">
      <c r="A30" s="865"/>
      <c r="B30" s="863"/>
      <c r="C30" s="867"/>
      <c r="D30" s="868"/>
      <c r="E30" s="867"/>
      <c r="F30" s="867"/>
      <c r="G30" s="867"/>
      <c r="H30" s="867"/>
      <c r="I30" s="867"/>
      <c r="J30" s="867"/>
      <c r="K30" s="867"/>
      <c r="L30" s="867"/>
      <c r="M30" s="863"/>
      <c r="N30" s="863"/>
      <c r="O30" s="863"/>
      <c r="P30" s="863"/>
      <c r="Q30" s="863"/>
      <c r="R30" s="863"/>
      <c r="S30" s="864"/>
    </row>
    <row r="31" spans="1:19" ht="15">
      <c r="A31" s="865"/>
      <c r="B31" s="862" t="s">
        <v>683</v>
      </c>
      <c r="C31" s="867"/>
      <c r="D31" s="868"/>
      <c r="E31" s="867"/>
      <c r="F31" s="867"/>
      <c r="G31" s="867"/>
      <c r="H31" s="867"/>
      <c r="I31" s="867"/>
      <c r="J31" s="867"/>
      <c r="K31" s="867"/>
      <c r="L31" s="867"/>
      <c r="M31" s="863"/>
      <c r="N31" s="863"/>
      <c r="O31" s="863"/>
      <c r="P31" s="863"/>
      <c r="Q31" s="863"/>
      <c r="R31" s="863"/>
      <c r="S31" s="864"/>
    </row>
    <row r="32" spans="1:19" ht="12.75">
      <c r="A32" s="865"/>
      <c r="B32" s="863"/>
      <c r="C32" s="867"/>
      <c r="D32" s="868"/>
      <c r="E32" s="867"/>
      <c r="F32" s="867"/>
      <c r="G32" s="867"/>
      <c r="H32" s="867"/>
      <c r="I32" s="867"/>
      <c r="J32" s="867"/>
      <c r="K32" s="867"/>
      <c r="L32" s="867"/>
      <c r="M32" s="863"/>
      <c r="N32" s="863"/>
      <c r="O32" s="863"/>
      <c r="P32" s="863"/>
      <c r="Q32" s="863"/>
      <c r="R32" s="863"/>
      <c r="S32" s="864"/>
    </row>
    <row r="33" spans="1:19" ht="15">
      <c r="A33" s="865"/>
      <c r="B33" s="869" t="s">
        <v>684</v>
      </c>
      <c r="C33" s="863"/>
      <c r="D33" s="863"/>
      <c r="E33" s="863"/>
      <c r="F33" s="863"/>
      <c r="G33" s="863"/>
      <c r="H33" s="863"/>
      <c r="I33" s="863"/>
      <c r="J33" s="863"/>
      <c r="K33" s="863"/>
      <c r="L33" s="863"/>
      <c r="M33" s="863"/>
      <c r="N33" s="863"/>
      <c r="O33" s="863"/>
      <c r="P33" s="863"/>
      <c r="Q33" s="863"/>
      <c r="R33" s="863"/>
      <c r="S33" s="864"/>
    </row>
    <row r="34" spans="1:19" ht="15">
      <c r="A34" s="865"/>
      <c r="B34" s="870" t="s">
        <v>685</v>
      </c>
      <c r="C34" s="863"/>
      <c r="D34" s="863"/>
      <c r="E34" s="863"/>
      <c r="F34" s="863"/>
      <c r="G34" s="863"/>
      <c r="H34" s="863"/>
      <c r="I34" s="863"/>
      <c r="J34" s="863"/>
      <c r="K34" s="863"/>
      <c r="L34" s="863"/>
      <c r="M34" s="863"/>
      <c r="N34" s="863"/>
      <c r="O34" s="863"/>
      <c r="P34" s="863"/>
      <c r="Q34" s="863"/>
      <c r="R34" s="863"/>
      <c r="S34" s="864"/>
    </row>
    <row r="35" spans="1:19" ht="12.75">
      <c r="A35" s="865"/>
      <c r="B35" s="867" t="s">
        <v>686</v>
      </c>
      <c r="C35" s="863"/>
      <c r="D35" s="863"/>
      <c r="E35" s="863"/>
      <c r="F35" s="863"/>
      <c r="G35" s="863"/>
      <c r="H35" s="863"/>
      <c r="I35" s="863"/>
      <c r="J35" s="863"/>
      <c r="K35" s="863"/>
      <c r="L35" s="863"/>
      <c r="M35" s="863"/>
      <c r="N35" s="863"/>
      <c r="O35" s="863"/>
      <c r="P35" s="863"/>
      <c r="Q35" s="863"/>
      <c r="R35" s="863"/>
      <c r="S35" s="864"/>
    </row>
    <row r="36" spans="1:19" ht="15">
      <c r="A36" s="865"/>
      <c r="B36" s="862" t="s">
        <v>687</v>
      </c>
      <c r="C36" s="863"/>
      <c r="D36" s="863"/>
      <c r="E36" s="863"/>
      <c r="F36" s="863"/>
      <c r="G36" s="863"/>
      <c r="H36" s="863"/>
      <c r="I36" s="863"/>
      <c r="J36" s="863"/>
      <c r="K36" s="863"/>
      <c r="L36" s="863"/>
      <c r="M36" s="863"/>
      <c r="N36" s="863"/>
      <c r="O36" s="863"/>
      <c r="P36" s="863"/>
      <c r="Q36" s="863"/>
      <c r="R36" s="863"/>
      <c r="S36" s="864"/>
    </row>
    <row r="37" spans="1:19" ht="12.75">
      <c r="A37" s="865"/>
      <c r="B37" s="862" t="s">
        <v>688</v>
      </c>
      <c r="C37" s="863"/>
      <c r="D37" s="863"/>
      <c r="E37" s="863"/>
      <c r="F37" s="863"/>
      <c r="G37" s="863"/>
      <c r="H37" s="863"/>
      <c r="I37" s="863"/>
      <c r="J37" s="863"/>
      <c r="K37" s="863"/>
      <c r="L37" s="863"/>
      <c r="M37" s="863"/>
      <c r="N37" s="863"/>
      <c r="O37" s="863"/>
      <c r="P37" s="863"/>
      <c r="Q37" s="863"/>
      <c r="R37" s="863"/>
      <c r="S37" s="864"/>
    </row>
    <row r="38" spans="1:19" ht="12.75">
      <c r="A38" s="865"/>
      <c r="B38" s="862" t="s">
        <v>689</v>
      </c>
      <c r="C38" s="863"/>
      <c r="D38" s="863"/>
      <c r="E38" s="863"/>
      <c r="F38" s="863"/>
      <c r="G38" s="863"/>
      <c r="H38" s="863"/>
      <c r="I38" s="863"/>
      <c r="J38" s="863"/>
      <c r="K38" s="863"/>
      <c r="L38" s="863"/>
      <c r="M38" s="863"/>
      <c r="N38" s="863"/>
      <c r="O38" s="863"/>
      <c r="P38" s="863"/>
      <c r="Q38" s="863"/>
      <c r="R38" s="863"/>
      <c r="S38" s="864"/>
    </row>
    <row r="39" spans="1:19" ht="12.75">
      <c r="A39" s="865"/>
      <c r="B39" s="862" t="s">
        <v>690</v>
      </c>
      <c r="C39" s="863"/>
      <c r="D39" s="863"/>
      <c r="E39" s="863"/>
      <c r="F39" s="863"/>
      <c r="G39" s="863"/>
      <c r="H39" s="863"/>
      <c r="I39" s="863"/>
      <c r="J39" s="863"/>
      <c r="K39" s="863"/>
      <c r="L39" s="863"/>
      <c r="M39" s="863"/>
      <c r="N39" s="863"/>
      <c r="O39" s="863"/>
      <c r="P39" s="863"/>
      <c r="Q39" s="863"/>
      <c r="R39" s="863"/>
      <c r="S39" s="864"/>
    </row>
    <row r="40" spans="1:19" ht="15">
      <c r="A40" s="865"/>
      <c r="B40" s="862" t="s">
        <v>691</v>
      </c>
      <c r="C40" s="863"/>
      <c r="D40" s="863"/>
      <c r="E40" s="863"/>
      <c r="F40" s="863"/>
      <c r="G40" s="863"/>
      <c r="H40" s="863"/>
      <c r="I40" s="863"/>
      <c r="J40" s="863"/>
      <c r="K40" s="863"/>
      <c r="L40" s="863"/>
      <c r="M40" s="863"/>
      <c r="N40" s="863"/>
      <c r="O40" s="863"/>
      <c r="P40" s="863"/>
      <c r="Q40" s="863"/>
      <c r="R40" s="863"/>
      <c r="S40" s="864"/>
    </row>
    <row r="41" spans="1:19" ht="12.75">
      <c r="A41" s="865"/>
      <c r="B41" s="863"/>
      <c r="C41" s="863"/>
      <c r="D41" s="863"/>
      <c r="E41" s="863"/>
      <c r="F41" s="863"/>
      <c r="G41" s="863"/>
      <c r="H41" s="863"/>
      <c r="I41" s="863"/>
      <c r="J41" s="863"/>
      <c r="K41" s="863"/>
      <c r="L41" s="863"/>
      <c r="M41" s="863"/>
      <c r="N41" s="863"/>
      <c r="O41" s="863"/>
      <c r="P41" s="863"/>
      <c r="Q41" s="863"/>
      <c r="R41" s="863"/>
      <c r="S41" s="864"/>
    </row>
    <row r="42" spans="1:19" ht="15">
      <c r="A42" s="865"/>
      <c r="B42" s="862" t="s">
        <v>692</v>
      </c>
      <c r="C42" s="863"/>
      <c r="D42" s="863"/>
      <c r="E42" s="863"/>
      <c r="F42" s="863"/>
      <c r="G42" s="863"/>
      <c r="H42" s="863"/>
      <c r="I42" s="863"/>
      <c r="J42" s="863"/>
      <c r="K42" s="863"/>
      <c r="L42" s="863"/>
      <c r="M42" s="863"/>
      <c r="N42" s="863"/>
      <c r="O42" s="863"/>
      <c r="P42" s="863"/>
      <c r="Q42" s="863"/>
      <c r="R42" s="863"/>
      <c r="S42" s="864"/>
    </row>
    <row r="43" spans="1:19" ht="12.75">
      <c r="A43" s="865"/>
      <c r="B43" s="863"/>
      <c r="C43" s="863"/>
      <c r="D43" s="863"/>
      <c r="E43" s="863"/>
      <c r="F43" s="863"/>
      <c r="G43" s="863"/>
      <c r="H43" s="863"/>
      <c r="I43" s="863"/>
      <c r="J43" s="863"/>
      <c r="K43" s="863"/>
      <c r="L43" s="863"/>
      <c r="M43" s="863"/>
      <c r="N43" s="863"/>
      <c r="O43" s="863"/>
      <c r="P43" s="863"/>
      <c r="Q43" s="863"/>
      <c r="R43" s="863"/>
      <c r="S43" s="864"/>
    </row>
    <row r="44" spans="1:19" ht="12.75">
      <c r="A44" s="865"/>
      <c r="B44" s="862" t="s">
        <v>693</v>
      </c>
      <c r="C44" s="863"/>
      <c r="D44" s="863"/>
      <c r="E44" s="863"/>
      <c r="F44" s="863"/>
      <c r="G44" s="863"/>
      <c r="H44" s="863"/>
      <c r="I44" s="863"/>
      <c r="J44" s="863"/>
      <c r="K44" s="863"/>
      <c r="L44" s="863"/>
      <c r="M44" s="863"/>
      <c r="N44" s="863"/>
      <c r="O44" s="863"/>
      <c r="P44" s="863"/>
      <c r="Q44" s="863"/>
      <c r="R44" s="863"/>
      <c r="S44" s="864"/>
    </row>
    <row r="45" spans="1:19" ht="12.75">
      <c r="A45" s="865"/>
      <c r="B45" s="863" t="s">
        <v>694</v>
      </c>
      <c r="C45" s="863"/>
      <c r="D45" s="863"/>
      <c r="E45" s="863"/>
      <c r="F45" s="863"/>
      <c r="G45" s="863"/>
      <c r="H45" s="863"/>
      <c r="I45" s="863"/>
      <c r="J45" s="863"/>
      <c r="K45" s="863"/>
      <c r="L45" s="863"/>
      <c r="M45" s="863"/>
      <c r="N45" s="863"/>
      <c r="O45" s="863"/>
      <c r="P45" s="863"/>
      <c r="Q45" s="863"/>
      <c r="R45" s="863"/>
      <c r="S45" s="864"/>
    </row>
    <row r="46" spans="1:19" ht="12.75">
      <c r="A46" s="865"/>
      <c r="B46" s="863" t="s">
        <v>695</v>
      </c>
      <c r="C46" s="863"/>
      <c r="D46" s="863"/>
      <c r="E46" s="863"/>
      <c r="F46" s="863"/>
      <c r="G46" s="863"/>
      <c r="H46" s="863"/>
      <c r="I46" s="863"/>
      <c r="J46" s="863"/>
      <c r="K46" s="863"/>
      <c r="L46" s="863"/>
      <c r="M46" s="863"/>
      <c r="N46" s="863"/>
      <c r="O46" s="863"/>
      <c r="P46" s="863"/>
      <c r="Q46" s="863"/>
      <c r="R46" s="863"/>
      <c r="S46" s="864"/>
    </row>
    <row r="47" spans="1:19" ht="15">
      <c r="A47" s="865"/>
      <c r="B47" s="862" t="s">
        <v>696</v>
      </c>
      <c r="C47" s="863"/>
      <c r="D47" s="863"/>
      <c r="E47" s="863"/>
      <c r="F47" s="863"/>
      <c r="G47" s="863"/>
      <c r="H47" s="863"/>
      <c r="I47" s="863"/>
      <c r="J47" s="863"/>
      <c r="K47" s="863"/>
      <c r="L47" s="863"/>
      <c r="M47" s="863"/>
      <c r="N47" s="863"/>
      <c r="O47" s="863"/>
      <c r="P47" s="863"/>
      <c r="Q47" s="863"/>
      <c r="R47" s="863"/>
      <c r="S47" s="864"/>
    </row>
    <row r="48" spans="1:19" ht="12.75">
      <c r="A48" s="865"/>
      <c r="B48" s="863"/>
      <c r="C48" s="863"/>
      <c r="D48" s="863"/>
      <c r="E48" s="863"/>
      <c r="F48" s="863"/>
      <c r="G48" s="863"/>
      <c r="H48" s="863"/>
      <c r="I48" s="863"/>
      <c r="J48" s="863"/>
      <c r="K48" s="863"/>
      <c r="L48" s="863"/>
      <c r="M48" s="863"/>
      <c r="N48" s="863"/>
      <c r="O48" s="863"/>
      <c r="P48" s="863"/>
      <c r="Q48" s="863"/>
      <c r="R48" s="863"/>
      <c r="S48" s="864"/>
    </row>
    <row r="49" spans="1:19" ht="12.75">
      <c r="A49" s="865"/>
      <c r="B49" s="863"/>
      <c r="C49" s="863"/>
      <c r="D49" s="863"/>
      <c r="E49" s="863"/>
      <c r="F49" s="863"/>
      <c r="G49" s="863"/>
      <c r="H49" s="863"/>
      <c r="I49" s="863"/>
      <c r="J49" s="863"/>
      <c r="K49" s="863"/>
      <c r="L49" s="863"/>
      <c r="M49" s="863"/>
      <c r="N49" s="863" t="s">
        <v>676</v>
      </c>
      <c r="O49" s="863"/>
      <c r="P49" s="863"/>
      <c r="Q49" s="863"/>
      <c r="R49" s="863"/>
      <c r="S49" s="864"/>
    </row>
    <row r="50" spans="1:19" ht="12.75">
      <c r="A50" s="968" t="s">
        <v>664</v>
      </c>
      <c r="B50" s="969"/>
      <c r="C50" s="969"/>
      <c r="D50" s="969"/>
      <c r="E50" s="969"/>
      <c r="F50" s="969"/>
      <c r="G50" s="969"/>
      <c r="H50" s="969"/>
      <c r="I50" s="969"/>
      <c r="J50" s="969"/>
      <c r="K50" s="969"/>
      <c r="L50" s="969"/>
      <c r="M50" s="969"/>
      <c r="N50" s="969"/>
      <c r="O50" s="969"/>
      <c r="P50" s="969"/>
      <c r="Q50" s="871"/>
      <c r="R50" s="871"/>
      <c r="S50" s="872"/>
    </row>
    <row r="51" spans="1:19" ht="15">
      <c r="A51" s="861" t="s">
        <v>697</v>
      </c>
      <c r="B51" s="862" t="s">
        <v>698</v>
      </c>
      <c r="C51" s="863"/>
      <c r="D51" s="873"/>
      <c r="E51" s="863"/>
      <c r="F51" s="863"/>
      <c r="G51" s="863"/>
      <c r="H51" s="863"/>
      <c r="I51" s="863"/>
      <c r="J51" s="863"/>
      <c r="K51" s="863"/>
      <c r="L51" s="863"/>
      <c r="M51" s="863"/>
      <c r="N51" s="863"/>
      <c r="O51" s="863"/>
      <c r="P51" s="863"/>
      <c r="Q51" s="863"/>
      <c r="R51" s="863"/>
      <c r="S51" s="864"/>
    </row>
    <row r="52" spans="1:19" ht="12.75">
      <c r="A52" s="865"/>
      <c r="B52" s="863"/>
      <c r="C52" s="863"/>
      <c r="D52" s="863"/>
      <c r="E52" s="863"/>
      <c r="F52" s="863"/>
      <c r="G52" s="863"/>
      <c r="H52" s="863"/>
      <c r="I52" s="863"/>
      <c r="J52" s="863"/>
      <c r="K52" s="863"/>
      <c r="L52" s="863"/>
      <c r="M52" s="863"/>
      <c r="N52" s="863"/>
      <c r="O52" s="863"/>
      <c r="P52" s="863"/>
      <c r="Q52" s="863"/>
      <c r="R52" s="863"/>
      <c r="S52" s="864"/>
    </row>
    <row r="53" spans="1:19" ht="15">
      <c r="A53" s="865"/>
      <c r="B53" s="862" t="s">
        <v>699</v>
      </c>
      <c r="C53" s="863"/>
      <c r="D53" s="863"/>
      <c r="E53" s="863"/>
      <c r="F53" s="863"/>
      <c r="G53" s="863"/>
      <c r="H53" s="863"/>
      <c r="I53" s="863"/>
      <c r="J53" s="863"/>
      <c r="K53" s="863"/>
      <c r="L53" s="863"/>
      <c r="M53" s="863"/>
      <c r="N53" s="863"/>
      <c r="O53" s="863"/>
      <c r="P53" s="863"/>
      <c r="Q53" s="863"/>
      <c r="R53" s="863"/>
      <c r="S53" s="864"/>
    </row>
    <row r="54" spans="1:19" ht="12.75">
      <c r="A54" s="865"/>
      <c r="B54" s="862" t="s">
        <v>700</v>
      </c>
      <c r="C54" s="863"/>
      <c r="D54" s="863"/>
      <c r="E54" s="863"/>
      <c r="F54" s="863"/>
      <c r="G54" s="863"/>
      <c r="H54" s="863"/>
      <c r="I54" s="863"/>
      <c r="J54" s="863"/>
      <c r="K54" s="863"/>
      <c r="L54" s="863"/>
      <c r="M54" s="863"/>
      <c r="N54" s="863"/>
      <c r="O54" s="863"/>
      <c r="P54" s="863"/>
      <c r="Q54" s="863"/>
      <c r="R54" s="863"/>
      <c r="S54" s="864"/>
    </row>
    <row r="55" spans="1:19" ht="12.75">
      <c r="A55" s="865"/>
      <c r="B55" s="863" t="s">
        <v>701</v>
      </c>
      <c r="C55" s="863"/>
      <c r="D55" s="863"/>
      <c r="E55" s="863"/>
      <c r="F55" s="863"/>
      <c r="G55" s="863"/>
      <c r="H55" s="863"/>
      <c r="I55" s="863"/>
      <c r="J55" s="863"/>
      <c r="K55" s="863"/>
      <c r="L55" s="863"/>
      <c r="M55" s="863"/>
      <c r="N55" s="863"/>
      <c r="O55" s="863"/>
      <c r="P55" s="863"/>
      <c r="Q55" s="863"/>
      <c r="R55" s="863"/>
      <c r="S55" s="864"/>
    </row>
    <row r="56" spans="1:19" ht="12.75">
      <c r="A56" s="865"/>
      <c r="B56" s="863" t="s">
        <v>702</v>
      </c>
      <c r="C56" s="863"/>
      <c r="D56" s="863"/>
      <c r="E56" s="863"/>
      <c r="F56" s="863"/>
      <c r="G56" s="863"/>
      <c r="H56" s="863"/>
      <c r="I56" s="863"/>
      <c r="J56" s="863"/>
      <c r="K56" s="863"/>
      <c r="L56" s="863"/>
      <c r="M56" s="863"/>
      <c r="N56" s="863"/>
      <c r="O56" s="863"/>
      <c r="P56" s="863"/>
      <c r="Q56" s="863"/>
      <c r="R56" s="863"/>
      <c r="S56" s="864"/>
    </row>
    <row r="57" spans="1:19" ht="12.75">
      <c r="A57" s="865"/>
      <c r="B57" s="863"/>
      <c r="C57" s="863"/>
      <c r="D57" s="863"/>
      <c r="E57" s="863"/>
      <c r="F57" s="863"/>
      <c r="G57" s="863"/>
      <c r="H57" s="863"/>
      <c r="I57" s="863"/>
      <c r="J57" s="863"/>
      <c r="K57" s="863"/>
      <c r="L57" s="863"/>
      <c r="M57" s="863"/>
      <c r="N57" s="863"/>
      <c r="O57" s="863"/>
      <c r="P57" s="863"/>
      <c r="Q57" s="863"/>
      <c r="R57" s="863"/>
      <c r="S57" s="864"/>
    </row>
    <row r="58" spans="1:19" ht="15">
      <c r="A58" s="865"/>
      <c r="B58" s="862" t="s">
        <v>703</v>
      </c>
      <c r="C58" s="863"/>
      <c r="D58" s="863"/>
      <c r="E58" s="863"/>
      <c r="F58" s="863"/>
      <c r="G58" s="863"/>
      <c r="H58" s="863"/>
      <c r="I58" s="863"/>
      <c r="J58" s="863"/>
      <c r="K58" s="863"/>
      <c r="L58" s="863"/>
      <c r="M58" s="863"/>
      <c r="N58" s="863"/>
      <c r="O58" s="863"/>
      <c r="P58" s="863"/>
      <c r="Q58" s="863"/>
      <c r="R58" s="863"/>
      <c r="S58" s="864"/>
    </row>
    <row r="59" spans="1:19" ht="12.75">
      <c r="A59" s="865"/>
      <c r="B59" s="863"/>
      <c r="C59" s="863"/>
      <c r="D59" s="863"/>
      <c r="E59" s="863"/>
      <c r="F59" s="863"/>
      <c r="G59" s="863"/>
      <c r="H59" s="863"/>
      <c r="I59" s="863"/>
      <c r="J59" s="863"/>
      <c r="K59" s="863"/>
      <c r="L59" s="863"/>
      <c r="M59" s="863"/>
      <c r="N59" s="863"/>
      <c r="O59" s="863"/>
      <c r="P59" s="863"/>
      <c r="Q59" s="863"/>
      <c r="R59" s="863"/>
      <c r="S59" s="864"/>
    </row>
    <row r="60" spans="1:19" ht="15">
      <c r="A60" s="865"/>
      <c r="B60" s="862" t="s">
        <v>704</v>
      </c>
      <c r="C60" s="863"/>
      <c r="D60" s="863"/>
      <c r="E60" s="863"/>
      <c r="F60" s="863"/>
      <c r="G60" s="863"/>
      <c r="H60" s="863"/>
      <c r="I60" s="863"/>
      <c r="J60" s="863"/>
      <c r="K60" s="863"/>
      <c r="L60" s="863"/>
      <c r="M60" s="863"/>
      <c r="N60" s="863"/>
      <c r="O60" s="863"/>
      <c r="P60" s="863"/>
      <c r="Q60" s="863"/>
      <c r="R60" s="863"/>
      <c r="S60" s="864"/>
    </row>
    <row r="61" spans="1:19" ht="12.75">
      <c r="A61" s="865"/>
      <c r="B61" s="863" t="s">
        <v>705</v>
      </c>
      <c r="C61" s="863"/>
      <c r="D61" s="863"/>
      <c r="E61" s="863"/>
      <c r="F61" s="863"/>
      <c r="G61" s="863"/>
      <c r="H61" s="863"/>
      <c r="I61" s="863"/>
      <c r="J61" s="863"/>
      <c r="K61" s="863"/>
      <c r="L61" s="863"/>
      <c r="M61" s="863"/>
      <c r="N61" s="863"/>
      <c r="O61" s="863"/>
      <c r="P61" s="863"/>
      <c r="Q61" s="863"/>
      <c r="R61" s="863"/>
      <c r="S61" s="864"/>
    </row>
    <row r="62" spans="1:19" ht="12.75">
      <c r="A62" s="865"/>
      <c r="B62" s="863"/>
      <c r="C62" s="863"/>
      <c r="D62" s="863"/>
      <c r="E62" s="863"/>
      <c r="F62" s="863"/>
      <c r="G62" s="863"/>
      <c r="H62" s="863"/>
      <c r="I62" s="863"/>
      <c r="J62" s="863"/>
      <c r="K62" s="863"/>
      <c r="L62" s="863"/>
      <c r="M62" s="863"/>
      <c r="N62" s="863"/>
      <c r="O62" s="863"/>
      <c r="P62" s="863"/>
      <c r="Q62" s="863"/>
      <c r="R62" s="863"/>
      <c r="S62" s="864"/>
    </row>
    <row r="63" spans="1:19" ht="15">
      <c r="A63" s="865"/>
      <c r="B63" s="862" t="s">
        <v>706</v>
      </c>
      <c r="C63" s="863"/>
      <c r="D63" s="863"/>
      <c r="E63" s="863"/>
      <c r="F63" s="863"/>
      <c r="G63" s="863"/>
      <c r="H63" s="863"/>
      <c r="I63" s="863"/>
      <c r="J63" s="863"/>
      <c r="K63" s="863"/>
      <c r="L63" s="863"/>
      <c r="M63" s="863"/>
      <c r="N63" s="863"/>
      <c r="O63" s="863"/>
      <c r="P63" s="863"/>
      <c r="Q63" s="863"/>
      <c r="R63" s="863"/>
      <c r="S63" s="864"/>
    </row>
    <row r="64" spans="1:19" ht="12.75">
      <c r="A64" s="865"/>
      <c r="B64" s="863" t="s">
        <v>707</v>
      </c>
      <c r="C64" s="863"/>
      <c r="D64" s="863"/>
      <c r="E64" s="863"/>
      <c r="F64" s="863"/>
      <c r="G64" s="863"/>
      <c r="H64" s="863"/>
      <c r="I64" s="863"/>
      <c r="J64" s="863"/>
      <c r="K64" s="863"/>
      <c r="L64" s="863"/>
      <c r="M64" s="863"/>
      <c r="N64" s="863"/>
      <c r="O64" s="863"/>
      <c r="P64" s="863"/>
      <c r="Q64" s="863"/>
      <c r="R64" s="863"/>
      <c r="S64" s="864"/>
    </row>
    <row r="65" spans="1:19" ht="12.75">
      <c r="A65" s="865"/>
      <c r="B65" s="863" t="s">
        <v>708</v>
      </c>
      <c r="C65" s="863"/>
      <c r="D65" s="863"/>
      <c r="E65" s="863"/>
      <c r="F65" s="863"/>
      <c r="G65" s="863"/>
      <c r="H65" s="863"/>
      <c r="I65" s="863"/>
      <c r="J65" s="863"/>
      <c r="K65" s="863"/>
      <c r="L65" s="863"/>
      <c r="M65" s="863"/>
      <c r="N65" s="863"/>
      <c r="O65" s="863"/>
      <c r="P65" s="863"/>
      <c r="Q65" s="863"/>
      <c r="R65" s="863"/>
      <c r="S65" s="864"/>
    </row>
    <row r="66" spans="1:19" ht="12.75">
      <c r="A66" s="865"/>
      <c r="B66" s="863" t="s">
        <v>709</v>
      </c>
      <c r="C66" s="863"/>
      <c r="D66" s="863"/>
      <c r="E66" s="863"/>
      <c r="F66" s="863"/>
      <c r="G66" s="863"/>
      <c r="H66" s="863"/>
      <c r="I66" s="863"/>
      <c r="J66" s="863"/>
      <c r="K66" s="863"/>
      <c r="L66" s="863"/>
      <c r="M66" s="863"/>
      <c r="N66" s="863"/>
      <c r="O66" s="863"/>
      <c r="P66" s="863"/>
      <c r="Q66" s="863"/>
      <c r="R66" s="863"/>
      <c r="S66" s="864"/>
    </row>
    <row r="67" spans="1:19" ht="12.75">
      <c r="A67" s="865"/>
      <c r="B67" s="863" t="s">
        <v>710</v>
      </c>
      <c r="C67" s="863"/>
      <c r="D67" s="863"/>
      <c r="E67" s="863"/>
      <c r="F67" s="863"/>
      <c r="G67" s="863"/>
      <c r="H67" s="863"/>
      <c r="I67" s="863"/>
      <c r="J67" s="863"/>
      <c r="K67" s="863"/>
      <c r="L67" s="863"/>
      <c r="M67" s="863"/>
      <c r="N67" s="863"/>
      <c r="O67" s="863"/>
      <c r="P67" s="863"/>
      <c r="Q67" s="863"/>
      <c r="R67" s="863"/>
      <c r="S67" s="864"/>
    </row>
    <row r="68" spans="1:19" ht="12.75">
      <c r="A68" s="865"/>
      <c r="B68" s="863" t="s">
        <v>711</v>
      </c>
      <c r="C68" s="863"/>
      <c r="D68" s="863"/>
      <c r="E68" s="863"/>
      <c r="F68" s="863"/>
      <c r="G68" s="863"/>
      <c r="H68" s="863"/>
      <c r="I68" s="863"/>
      <c r="J68" s="863"/>
      <c r="K68" s="863"/>
      <c r="L68" s="863"/>
      <c r="M68" s="863"/>
      <c r="N68" s="863"/>
      <c r="O68" s="863"/>
      <c r="P68" s="863"/>
      <c r="Q68" s="863"/>
      <c r="R68" s="863"/>
      <c r="S68" s="864"/>
    </row>
    <row r="69" spans="1:19" ht="12.75">
      <c r="A69" s="865"/>
      <c r="B69" s="863" t="s">
        <v>712</v>
      </c>
      <c r="C69" s="863"/>
      <c r="D69" s="863"/>
      <c r="E69" s="863"/>
      <c r="F69" s="863"/>
      <c r="G69" s="863"/>
      <c r="H69" s="863"/>
      <c r="I69" s="863"/>
      <c r="J69" s="863"/>
      <c r="K69" s="863"/>
      <c r="L69" s="863"/>
      <c r="M69" s="863"/>
      <c r="N69" s="863"/>
      <c r="O69" s="863"/>
      <c r="P69" s="863"/>
      <c r="Q69" s="863"/>
      <c r="R69" s="863"/>
      <c r="S69" s="864"/>
    </row>
    <row r="70" spans="1:19" ht="12.75">
      <c r="A70" s="865"/>
      <c r="B70" s="863"/>
      <c r="C70" s="863"/>
      <c r="D70" s="863"/>
      <c r="E70" s="863"/>
      <c r="F70" s="863"/>
      <c r="G70" s="863"/>
      <c r="H70" s="863"/>
      <c r="I70" s="863"/>
      <c r="J70" s="863"/>
      <c r="K70" s="863"/>
      <c r="L70" s="863" t="s">
        <v>676</v>
      </c>
      <c r="M70" s="863"/>
      <c r="N70" s="863"/>
      <c r="O70" s="863"/>
      <c r="P70" s="863"/>
      <c r="Q70" s="863"/>
      <c r="R70" s="863"/>
      <c r="S70" s="864"/>
    </row>
    <row r="71" spans="1:19" ht="12.75">
      <c r="A71" s="874" t="s">
        <v>713</v>
      </c>
      <c r="B71" s="875"/>
      <c r="C71" s="875"/>
      <c r="D71" s="875"/>
      <c r="E71" s="875"/>
      <c r="F71" s="875"/>
      <c r="G71" s="875"/>
      <c r="H71" s="876"/>
      <c r="I71" s="863"/>
      <c r="J71" s="863"/>
      <c r="K71" s="863"/>
      <c r="L71" s="863"/>
      <c r="M71" s="863"/>
      <c r="N71" s="863"/>
      <c r="O71" s="863"/>
      <c r="P71" s="863"/>
      <c r="Q71" s="863"/>
      <c r="R71" s="863"/>
      <c r="S71" s="864"/>
    </row>
    <row r="72" spans="1:19" ht="12.75">
      <c r="A72" s="874"/>
      <c r="B72" s="875" t="s">
        <v>714</v>
      </c>
      <c r="C72" s="875"/>
      <c r="D72" s="875"/>
      <c r="E72" s="875"/>
      <c r="F72" s="875"/>
      <c r="G72" s="875"/>
      <c r="H72" s="876"/>
      <c r="I72" s="863"/>
      <c r="J72" s="863"/>
      <c r="K72" s="863"/>
      <c r="L72" s="863"/>
      <c r="M72" s="863"/>
      <c r="N72" s="863"/>
      <c r="O72" s="863"/>
      <c r="P72" s="863"/>
      <c r="Q72" s="863"/>
      <c r="R72" s="863"/>
      <c r="S72" s="864"/>
    </row>
    <row r="73" spans="1:19" ht="13.5" thickBot="1">
      <c r="A73" s="877"/>
      <c r="B73" s="878" t="s">
        <v>715</v>
      </c>
      <c r="C73" s="878"/>
      <c r="D73" s="878"/>
      <c r="E73" s="878"/>
      <c r="F73" s="878"/>
      <c r="G73" s="878"/>
      <c r="H73" s="879"/>
      <c r="I73" s="880"/>
      <c r="J73" s="880"/>
      <c r="K73" s="880"/>
      <c r="L73" s="880"/>
      <c r="M73" s="880"/>
      <c r="N73" s="880"/>
      <c r="O73" s="880"/>
      <c r="P73" s="880"/>
      <c r="Q73" s="880"/>
      <c r="R73" s="880"/>
      <c r="S73" s="881"/>
    </row>
    <row r="74" ht="13.5" thickBot="1">
      <c r="A74" s="882"/>
    </row>
    <row r="75" spans="1:20" ht="18.75" thickBot="1">
      <c r="A75" s="883">
        <v>40372</v>
      </c>
      <c r="B75" s="884"/>
      <c r="C75" s="884"/>
      <c r="D75" s="884"/>
      <c r="E75" s="884"/>
      <c r="F75" s="884"/>
      <c r="G75" s="884"/>
      <c r="H75" s="884"/>
      <c r="I75" s="884"/>
      <c r="J75" s="884"/>
      <c r="K75" s="884"/>
      <c r="L75" s="884"/>
      <c r="M75" s="884"/>
      <c r="N75" s="884"/>
      <c r="O75" s="884"/>
      <c r="P75" s="884"/>
      <c r="Q75" s="884"/>
      <c r="R75" s="884"/>
      <c r="S75" s="884"/>
      <c r="T75" s="885"/>
    </row>
    <row r="76" spans="1:20" ht="12.75">
      <c r="A76" s="886" t="s">
        <v>677</v>
      </c>
      <c r="B76" s="887" t="s">
        <v>716</v>
      </c>
      <c r="C76" s="887"/>
      <c r="D76" s="887"/>
      <c r="E76" s="887"/>
      <c r="F76" s="887"/>
      <c r="G76" s="887"/>
      <c r="H76" s="887"/>
      <c r="I76" s="887"/>
      <c r="J76" s="887"/>
      <c r="K76" s="887"/>
      <c r="L76" s="887"/>
      <c r="M76" s="887"/>
      <c r="N76" s="887"/>
      <c r="O76" s="887"/>
      <c r="P76" s="888"/>
      <c r="Q76" s="887"/>
      <c r="R76" s="887"/>
      <c r="S76" s="887"/>
      <c r="T76" s="889"/>
    </row>
    <row r="77" spans="1:20" ht="12.75">
      <c r="A77" s="890"/>
      <c r="B77" s="887" t="s">
        <v>717</v>
      </c>
      <c r="C77" s="887"/>
      <c r="D77" s="887"/>
      <c r="E77" s="887"/>
      <c r="F77" s="887"/>
      <c r="G77" s="887"/>
      <c r="H77" s="887"/>
      <c r="I77" s="887"/>
      <c r="J77" s="887"/>
      <c r="K77" s="887"/>
      <c r="L77" s="887"/>
      <c r="M77" s="887"/>
      <c r="N77" s="887"/>
      <c r="O77" s="887"/>
      <c r="P77" s="888"/>
      <c r="Q77" s="887"/>
      <c r="R77" s="887"/>
      <c r="S77" s="887"/>
      <c r="T77" s="889"/>
    </row>
    <row r="78" spans="1:20" ht="12.75">
      <c r="A78" s="890"/>
      <c r="B78" s="887" t="s">
        <v>718</v>
      </c>
      <c r="C78" s="887"/>
      <c r="D78" s="887"/>
      <c r="E78" s="887"/>
      <c r="F78" s="887"/>
      <c r="G78" s="887"/>
      <c r="H78" s="887"/>
      <c r="I78" s="887"/>
      <c r="J78" s="887"/>
      <c r="K78" s="887"/>
      <c r="L78" s="887"/>
      <c r="M78" s="887"/>
      <c r="N78" s="887"/>
      <c r="O78" s="887"/>
      <c r="P78" s="888"/>
      <c r="Q78" s="887"/>
      <c r="R78" s="887"/>
      <c r="S78" s="887"/>
      <c r="T78" s="889"/>
    </row>
    <row r="79" spans="1:20" ht="12.75">
      <c r="A79" s="890"/>
      <c r="B79" s="887" t="s">
        <v>719</v>
      </c>
      <c r="C79" s="887"/>
      <c r="D79" s="887"/>
      <c r="E79" s="887"/>
      <c r="F79" s="887"/>
      <c r="G79" s="887"/>
      <c r="H79" s="887"/>
      <c r="I79" s="887"/>
      <c r="J79" s="887"/>
      <c r="K79" s="887"/>
      <c r="L79" s="887"/>
      <c r="M79" s="887"/>
      <c r="N79" s="887"/>
      <c r="O79" s="887"/>
      <c r="P79" s="888"/>
      <c r="Q79" s="887"/>
      <c r="R79" s="887"/>
      <c r="S79" s="887"/>
      <c r="T79" s="889"/>
    </row>
    <row r="80" spans="1:20" ht="12.75">
      <c r="A80" s="890"/>
      <c r="B80" s="887" t="s">
        <v>720</v>
      </c>
      <c r="C80" s="887"/>
      <c r="D80" s="887"/>
      <c r="E80" s="887"/>
      <c r="F80" s="887"/>
      <c r="G80" s="887"/>
      <c r="H80" s="887"/>
      <c r="I80" s="887"/>
      <c r="J80" s="887"/>
      <c r="K80" s="887"/>
      <c r="L80" s="887"/>
      <c r="M80" s="887"/>
      <c r="N80" s="887"/>
      <c r="O80" s="887"/>
      <c r="P80" s="888"/>
      <c r="Q80" s="887"/>
      <c r="R80" s="887"/>
      <c r="S80" s="887"/>
      <c r="T80" s="889"/>
    </row>
    <row r="81" spans="1:20" ht="12.75">
      <c r="A81" s="890"/>
      <c r="B81" s="887"/>
      <c r="C81" s="891"/>
      <c r="D81" s="892"/>
      <c r="E81" s="891"/>
      <c r="F81" s="891"/>
      <c r="G81" s="891"/>
      <c r="H81" s="891"/>
      <c r="I81" s="891"/>
      <c r="J81" s="891"/>
      <c r="K81" s="891"/>
      <c r="L81" s="891"/>
      <c r="M81" s="887"/>
      <c r="N81" s="887"/>
      <c r="O81" s="887"/>
      <c r="P81" s="888"/>
      <c r="Q81" s="887"/>
      <c r="R81" s="887"/>
      <c r="S81" s="887"/>
      <c r="T81" s="889"/>
    </row>
    <row r="82" spans="1:20" ht="12.75">
      <c r="A82" s="890"/>
      <c r="B82" s="887" t="s">
        <v>721</v>
      </c>
      <c r="C82" s="891"/>
      <c r="D82" s="892"/>
      <c r="E82" s="891"/>
      <c r="F82" s="891"/>
      <c r="G82" s="891"/>
      <c r="H82" s="891"/>
      <c r="I82" s="891"/>
      <c r="J82" s="891"/>
      <c r="K82" s="891"/>
      <c r="L82" s="891"/>
      <c r="M82" s="887"/>
      <c r="N82" s="887"/>
      <c r="O82" s="887"/>
      <c r="P82" s="888"/>
      <c r="Q82" s="887"/>
      <c r="R82" s="887"/>
      <c r="S82" s="887"/>
      <c r="T82" s="889"/>
    </row>
    <row r="83" spans="1:20" ht="12.75">
      <c r="A83" s="890"/>
      <c r="B83" s="887"/>
      <c r="C83" s="891"/>
      <c r="D83" s="892"/>
      <c r="E83" s="891"/>
      <c r="F83" s="891"/>
      <c r="G83" s="891"/>
      <c r="H83" s="891"/>
      <c r="I83" s="891"/>
      <c r="J83" s="891"/>
      <c r="K83" s="891"/>
      <c r="L83" s="891"/>
      <c r="M83" s="887"/>
      <c r="N83" s="887"/>
      <c r="O83" s="887"/>
      <c r="P83" s="888"/>
      <c r="Q83" s="887"/>
      <c r="R83" s="887"/>
      <c r="S83" s="887"/>
      <c r="T83" s="889"/>
    </row>
    <row r="84" spans="1:20" ht="12.75">
      <c r="A84" s="890"/>
      <c r="B84" s="887" t="s">
        <v>722</v>
      </c>
      <c r="C84" s="887"/>
      <c r="D84" s="887"/>
      <c r="E84" s="887"/>
      <c r="F84" s="887"/>
      <c r="G84" s="887"/>
      <c r="H84" s="887"/>
      <c r="I84" s="887"/>
      <c r="J84" s="887"/>
      <c r="K84" s="887"/>
      <c r="L84" s="887"/>
      <c r="M84" s="887"/>
      <c r="N84" s="887"/>
      <c r="O84" s="887"/>
      <c r="P84" s="888"/>
      <c r="Q84" s="887"/>
      <c r="R84" s="887"/>
      <c r="S84" s="887"/>
      <c r="T84" s="889"/>
    </row>
    <row r="85" spans="1:20" ht="13.5" thickBot="1">
      <c r="A85" s="893"/>
      <c r="B85" s="894" t="s">
        <v>723</v>
      </c>
      <c r="C85" s="894"/>
      <c r="D85" s="894"/>
      <c r="E85" s="894"/>
      <c r="F85" s="894"/>
      <c r="G85" s="894"/>
      <c r="H85" s="894"/>
      <c r="I85" s="894"/>
      <c r="J85" s="894"/>
      <c r="K85" s="894"/>
      <c r="L85" s="894"/>
      <c r="M85" s="894"/>
      <c r="N85" s="894"/>
      <c r="O85" s="894"/>
      <c r="P85" s="895"/>
      <c r="Q85" s="894"/>
      <c r="R85" s="894"/>
      <c r="S85" s="894"/>
      <c r="T85" s="896"/>
    </row>
    <row r="86" ht="13.5" thickBot="1"/>
    <row r="87" spans="1:19" ht="18.75" thickBot="1">
      <c r="A87" s="897">
        <v>40737</v>
      </c>
      <c r="B87" s="898" t="s">
        <v>724</v>
      </c>
      <c r="C87" s="899"/>
      <c r="D87" s="899"/>
      <c r="E87" s="899"/>
      <c r="F87" s="899"/>
      <c r="G87" s="899"/>
      <c r="H87" s="899"/>
      <c r="I87" s="900"/>
      <c r="J87" s="900"/>
      <c r="K87" s="900"/>
      <c r="L87" s="900"/>
      <c r="M87" s="900"/>
      <c r="N87" s="900"/>
      <c r="O87" s="900"/>
      <c r="P87" s="900"/>
      <c r="Q87" s="901"/>
      <c r="R87" s="902"/>
      <c r="S87" s="902"/>
    </row>
    <row r="88" spans="1:19" ht="12.75">
      <c r="A88" s="903" t="s">
        <v>725</v>
      </c>
      <c r="B88" s="904"/>
      <c r="C88" s="905" t="s">
        <v>726</v>
      </c>
      <c r="D88" s="905"/>
      <c r="E88" s="905"/>
      <c r="F88" s="905"/>
      <c r="G88" s="905"/>
      <c r="H88" s="905"/>
      <c r="I88" s="906"/>
      <c r="J88" s="906"/>
      <c r="K88" s="906"/>
      <c r="L88" s="906"/>
      <c r="M88" s="906"/>
      <c r="N88" s="906"/>
      <c r="O88" s="906"/>
      <c r="P88" s="906"/>
      <c r="Q88" s="907"/>
      <c r="R88" s="902"/>
      <c r="S88" s="902"/>
    </row>
    <row r="89" spans="1:19" ht="13.5" thickBot="1">
      <c r="A89" s="908"/>
      <c r="B89" s="909"/>
      <c r="C89" s="910" t="s">
        <v>727</v>
      </c>
      <c r="D89" s="910"/>
      <c r="E89" s="910"/>
      <c r="F89" s="910"/>
      <c r="G89" s="910"/>
      <c r="H89" s="910"/>
      <c r="I89" s="911"/>
      <c r="J89" s="911"/>
      <c r="K89" s="911"/>
      <c r="L89" s="911"/>
      <c r="M89" s="911"/>
      <c r="N89" s="911"/>
      <c r="O89" s="911"/>
      <c r="P89" s="911"/>
      <c r="Q89" s="912"/>
      <c r="R89" s="902"/>
      <c r="S89" s="902"/>
    </row>
    <row r="90" spans="1:19" ht="12.75">
      <c r="A90" s="913" t="s">
        <v>728</v>
      </c>
      <c r="B90" s="914" t="s">
        <v>729</v>
      </c>
      <c r="C90" s="900"/>
      <c r="D90" s="900"/>
      <c r="E90" s="900"/>
      <c r="F90" s="900"/>
      <c r="G90" s="900"/>
      <c r="H90" s="900"/>
      <c r="I90" s="900"/>
      <c r="J90" s="900"/>
      <c r="K90" s="900"/>
      <c r="L90" s="900"/>
      <c r="M90" s="900"/>
      <c r="N90" s="900"/>
      <c r="O90" s="900"/>
      <c r="P90" s="900"/>
      <c r="Q90" s="901"/>
      <c r="R90" s="902"/>
      <c r="S90" s="902"/>
    </row>
    <row r="91" spans="1:17" ht="12.75">
      <c r="A91" s="915"/>
      <c r="B91" s="916" t="s">
        <v>730</v>
      </c>
      <c r="C91" s="906"/>
      <c r="D91" s="906"/>
      <c r="E91" s="906"/>
      <c r="F91" s="906"/>
      <c r="G91" s="906"/>
      <c r="H91" s="906"/>
      <c r="I91" s="906"/>
      <c r="J91" s="906"/>
      <c r="K91" s="906"/>
      <c r="L91" s="906"/>
      <c r="M91" s="906"/>
      <c r="N91" s="906"/>
      <c r="O91" s="906"/>
      <c r="P91" s="906"/>
      <c r="Q91" s="907"/>
    </row>
    <row r="92" spans="1:17" ht="12.75">
      <c r="A92" s="915"/>
      <c r="B92" s="916" t="s">
        <v>731</v>
      </c>
      <c r="C92" s="906"/>
      <c r="D92" s="906"/>
      <c r="E92" s="906"/>
      <c r="F92" s="906"/>
      <c r="G92" s="906"/>
      <c r="H92" s="906"/>
      <c r="I92" s="906"/>
      <c r="J92" s="906"/>
      <c r="K92" s="906"/>
      <c r="L92" s="906"/>
      <c r="M92" s="906"/>
      <c r="N92" s="906"/>
      <c r="O92" s="906"/>
      <c r="P92" s="906"/>
      <c r="Q92" s="907"/>
    </row>
    <row r="93" spans="1:17" ht="12.75">
      <c r="A93" s="915"/>
      <c r="B93" s="916" t="s">
        <v>732</v>
      </c>
      <c r="C93" s="906"/>
      <c r="D93" s="906"/>
      <c r="E93" s="906"/>
      <c r="F93" s="906"/>
      <c r="G93" s="906"/>
      <c r="H93" s="906"/>
      <c r="I93" s="906"/>
      <c r="J93" s="906"/>
      <c r="K93" s="906"/>
      <c r="L93" s="906"/>
      <c r="M93" s="906"/>
      <c r="N93" s="906"/>
      <c r="O93" s="906"/>
      <c r="P93" s="906"/>
      <c r="Q93" s="907"/>
    </row>
    <row r="94" spans="1:17" ht="12.75">
      <c r="A94" s="915"/>
      <c r="B94" s="916" t="s">
        <v>733</v>
      </c>
      <c r="C94" s="906"/>
      <c r="D94" s="906"/>
      <c r="E94" s="906"/>
      <c r="F94" s="906"/>
      <c r="G94" s="906"/>
      <c r="H94" s="906"/>
      <c r="I94" s="906"/>
      <c r="J94" s="906"/>
      <c r="K94" s="906"/>
      <c r="L94" s="906"/>
      <c r="M94" s="906"/>
      <c r="N94" s="906"/>
      <c r="O94" s="906"/>
      <c r="P94" s="906"/>
      <c r="Q94" s="907"/>
    </row>
    <row r="95" spans="1:17" ht="12.75">
      <c r="A95" s="915"/>
      <c r="B95" s="916" t="s">
        <v>734</v>
      </c>
      <c r="C95" s="906"/>
      <c r="D95" s="906"/>
      <c r="E95" s="906"/>
      <c r="F95" s="906"/>
      <c r="G95" s="906"/>
      <c r="H95" s="906"/>
      <c r="I95" s="906"/>
      <c r="J95" s="906"/>
      <c r="K95" s="906"/>
      <c r="L95" s="906"/>
      <c r="M95" s="906"/>
      <c r="N95" s="906"/>
      <c r="O95" s="906"/>
      <c r="P95" s="906"/>
      <c r="Q95" s="907"/>
    </row>
    <row r="96" spans="1:17" ht="13.5" thickBot="1">
      <c r="A96" s="917"/>
      <c r="B96" s="918" t="s">
        <v>712</v>
      </c>
      <c r="C96" s="911"/>
      <c r="D96" s="911"/>
      <c r="E96" s="911"/>
      <c r="F96" s="911"/>
      <c r="G96" s="911"/>
      <c r="H96" s="911"/>
      <c r="I96" s="911"/>
      <c r="J96" s="911"/>
      <c r="K96" s="911"/>
      <c r="L96" s="911"/>
      <c r="M96" s="911"/>
      <c r="N96" s="911"/>
      <c r="O96" s="911"/>
      <c r="P96" s="911"/>
      <c r="Q96" s="912"/>
    </row>
    <row r="97" ht="13.5" thickBot="1"/>
    <row r="98" spans="1:19" ht="18.75" thickBot="1">
      <c r="A98" s="919">
        <v>41095</v>
      </c>
      <c r="B98" s="920" t="s">
        <v>735</v>
      </c>
      <c r="C98" s="921"/>
      <c r="D98" s="921"/>
      <c r="E98" s="921"/>
      <c r="F98" s="921"/>
      <c r="G98" s="921"/>
      <c r="H98" s="921"/>
      <c r="I98" s="921"/>
      <c r="J98" s="921"/>
      <c r="K98" s="921"/>
      <c r="L98" s="921"/>
      <c r="M98" s="921"/>
      <c r="N98" s="921"/>
      <c r="O98" s="921"/>
      <c r="P98" s="921"/>
      <c r="Q98" s="922"/>
      <c r="R98" s="902"/>
      <c r="S98" s="902"/>
    </row>
    <row r="99" spans="1:17" ht="12.75">
      <c r="A99" s="923" t="s">
        <v>725</v>
      </c>
      <c r="B99" s="924" t="s">
        <v>736</v>
      </c>
      <c r="C99" s="925"/>
      <c r="D99" s="925"/>
      <c r="E99" s="925"/>
      <c r="F99" s="925"/>
      <c r="G99" s="925"/>
      <c r="H99" s="925"/>
      <c r="I99" s="925"/>
      <c r="J99" s="925"/>
      <c r="K99" s="925"/>
      <c r="L99" s="925"/>
      <c r="M99" s="925"/>
      <c r="N99" s="925"/>
      <c r="O99" s="925"/>
      <c r="P99" s="925"/>
      <c r="Q99" s="926"/>
    </row>
    <row r="100" spans="1:17" ht="12.75">
      <c r="A100" s="927"/>
      <c r="B100" s="924" t="s">
        <v>737</v>
      </c>
      <c r="C100" s="925"/>
      <c r="D100" s="925"/>
      <c r="E100" s="925"/>
      <c r="F100" s="925"/>
      <c r="G100" s="925"/>
      <c r="H100" s="925"/>
      <c r="I100" s="925"/>
      <c r="J100" s="925"/>
      <c r="K100" s="925"/>
      <c r="L100" s="925"/>
      <c r="M100" s="925"/>
      <c r="N100" s="925"/>
      <c r="O100" s="925"/>
      <c r="P100" s="925"/>
      <c r="Q100" s="926"/>
    </row>
    <row r="101" spans="1:17" ht="12.75">
      <c r="A101" s="928"/>
      <c r="B101" s="924" t="s">
        <v>738</v>
      </c>
      <c r="C101" s="925"/>
      <c r="D101" s="925"/>
      <c r="E101" s="925"/>
      <c r="F101" s="925"/>
      <c r="G101" s="925"/>
      <c r="H101" s="925"/>
      <c r="I101" s="925"/>
      <c r="J101" s="925"/>
      <c r="K101" s="925"/>
      <c r="L101" s="925"/>
      <c r="M101" s="925"/>
      <c r="N101" s="925"/>
      <c r="O101" s="925"/>
      <c r="P101" s="925"/>
      <c r="Q101" s="926"/>
    </row>
    <row r="102" spans="1:17" ht="13.5" thickBot="1">
      <c r="A102" s="929"/>
      <c r="B102" s="930" t="s">
        <v>739</v>
      </c>
      <c r="C102" s="931"/>
      <c r="D102" s="931"/>
      <c r="E102" s="931"/>
      <c r="F102" s="931"/>
      <c r="G102" s="931"/>
      <c r="H102" s="931"/>
      <c r="I102" s="931"/>
      <c r="J102" s="931"/>
      <c r="K102" s="931"/>
      <c r="L102" s="931"/>
      <c r="M102" s="931"/>
      <c r="N102" s="931"/>
      <c r="O102" s="931"/>
      <c r="P102" s="931"/>
      <c r="Q102" s="932"/>
    </row>
    <row r="103" spans="1:17" ht="15">
      <c r="A103" s="923" t="s">
        <v>728</v>
      </c>
      <c r="B103" s="933" t="s">
        <v>740</v>
      </c>
      <c r="C103" s="934"/>
      <c r="D103" s="934"/>
      <c r="E103" s="934"/>
      <c r="F103" s="934"/>
      <c r="G103" s="934"/>
      <c r="H103" s="934"/>
      <c r="I103" s="934"/>
      <c r="J103" s="934"/>
      <c r="K103" s="934"/>
      <c r="L103" s="934"/>
      <c r="M103" s="934"/>
      <c r="N103" s="934"/>
      <c r="O103" s="934"/>
      <c r="P103" s="933"/>
      <c r="Q103" s="935"/>
    </row>
    <row r="104" spans="1:17" ht="13.5" thickBot="1">
      <c r="A104" s="929"/>
      <c r="B104" s="936" t="s">
        <v>741</v>
      </c>
      <c r="C104" s="931"/>
      <c r="D104" s="931"/>
      <c r="E104" s="931"/>
      <c r="F104" s="931"/>
      <c r="G104" s="931"/>
      <c r="H104" s="931"/>
      <c r="I104" s="931"/>
      <c r="J104" s="931"/>
      <c r="K104" s="931"/>
      <c r="L104" s="931"/>
      <c r="M104" s="931"/>
      <c r="N104" s="931"/>
      <c r="O104" s="931"/>
      <c r="P104" s="931"/>
      <c r="Q104" s="932"/>
    </row>
    <row r="105" ht="13.5" thickBot="1"/>
    <row r="106" spans="1:17" ht="18.75" thickBot="1">
      <c r="A106" s="937">
        <v>41164</v>
      </c>
      <c r="B106" s="938" t="s">
        <v>742</v>
      </c>
      <c r="C106" s="939"/>
      <c r="D106" s="939"/>
      <c r="E106" s="939"/>
      <c r="F106" s="939"/>
      <c r="G106" s="939"/>
      <c r="H106" s="939"/>
      <c r="I106" s="939"/>
      <c r="J106" s="939"/>
      <c r="K106" s="939"/>
      <c r="L106" s="939"/>
      <c r="M106" s="939"/>
      <c r="N106" s="939"/>
      <c r="O106" s="939"/>
      <c r="P106" s="939"/>
      <c r="Q106" s="940"/>
    </row>
    <row r="107" spans="1:17" ht="13.5" thickBot="1">
      <c r="A107" s="941" t="s">
        <v>725</v>
      </c>
      <c r="B107" s="942"/>
      <c r="C107" s="943"/>
      <c r="D107" s="943"/>
      <c r="E107" s="943"/>
      <c r="F107" s="943"/>
      <c r="G107" s="943"/>
      <c r="H107" s="943"/>
      <c r="I107" s="943"/>
      <c r="J107" s="943"/>
      <c r="K107" s="943"/>
      <c r="L107" s="943"/>
      <c r="M107" s="943"/>
      <c r="N107" s="943"/>
      <c r="O107" s="943"/>
      <c r="P107" s="943"/>
      <c r="Q107" s="944"/>
    </row>
    <row r="108" ht="13.5" thickBot="1"/>
    <row r="109" spans="1:17" ht="18.75" thickBot="1">
      <c r="A109" s="919">
        <v>41282</v>
      </c>
      <c r="B109" s="920" t="s">
        <v>743</v>
      </c>
      <c r="C109" s="921"/>
      <c r="D109" s="921"/>
      <c r="E109" s="921"/>
      <c r="F109" s="921"/>
      <c r="G109" s="921"/>
      <c r="H109" s="921"/>
      <c r="I109" s="921"/>
      <c r="J109" s="921"/>
      <c r="K109" s="921"/>
      <c r="L109" s="921"/>
      <c r="M109" s="921"/>
      <c r="N109" s="921"/>
      <c r="O109" s="921"/>
      <c r="P109" s="921"/>
      <c r="Q109" s="922"/>
    </row>
    <row r="110" spans="1:17" ht="12.75">
      <c r="A110" s="923" t="s">
        <v>744</v>
      </c>
      <c r="B110" s="924" t="s">
        <v>745</v>
      </c>
      <c r="C110" s="925"/>
      <c r="D110" s="925"/>
      <c r="E110" s="925"/>
      <c r="F110" s="925"/>
      <c r="G110" s="925"/>
      <c r="H110" s="925"/>
      <c r="I110" s="925"/>
      <c r="J110" s="925"/>
      <c r="K110" s="925"/>
      <c r="L110" s="925"/>
      <c r="M110" s="925"/>
      <c r="N110" s="925"/>
      <c r="O110" s="925"/>
      <c r="P110" s="925"/>
      <c r="Q110" s="926"/>
    </row>
    <row r="111" spans="1:17" ht="12.75">
      <c r="A111" s="927" t="s">
        <v>746</v>
      </c>
      <c r="B111" s="924" t="s">
        <v>747</v>
      </c>
      <c r="C111" s="925"/>
      <c r="D111" s="925"/>
      <c r="E111" s="925"/>
      <c r="F111" s="925"/>
      <c r="G111" s="925"/>
      <c r="H111" s="925"/>
      <c r="I111" s="925"/>
      <c r="J111" s="925"/>
      <c r="K111" s="925"/>
      <c r="L111" s="925"/>
      <c r="M111" s="925"/>
      <c r="N111" s="925"/>
      <c r="O111" s="925"/>
      <c r="P111" s="925"/>
      <c r="Q111" s="926"/>
    </row>
    <row r="112" spans="1:17" ht="12.75">
      <c r="A112" s="928" t="s">
        <v>748</v>
      </c>
      <c r="B112" s="924" t="s">
        <v>749</v>
      </c>
      <c r="C112" s="925"/>
      <c r="D112" s="925"/>
      <c r="E112" s="925"/>
      <c r="F112" s="925"/>
      <c r="G112" s="925"/>
      <c r="H112" s="925"/>
      <c r="I112" s="925"/>
      <c r="J112" s="925"/>
      <c r="K112" s="925"/>
      <c r="L112" s="925"/>
      <c r="M112" s="925"/>
      <c r="N112" s="925"/>
      <c r="O112" s="925"/>
      <c r="P112" s="925"/>
      <c r="Q112" s="926"/>
    </row>
    <row r="113" spans="1:17" ht="12.75">
      <c r="A113" s="928" t="s">
        <v>750</v>
      </c>
      <c r="B113" s="924" t="s">
        <v>751</v>
      </c>
      <c r="C113" s="925"/>
      <c r="D113" s="925"/>
      <c r="E113" s="925"/>
      <c r="F113" s="925"/>
      <c r="G113" s="925"/>
      <c r="H113" s="925"/>
      <c r="I113" s="925"/>
      <c r="J113" s="925"/>
      <c r="K113" s="925"/>
      <c r="L113" s="925"/>
      <c r="M113" s="925"/>
      <c r="N113" s="925"/>
      <c r="O113" s="925"/>
      <c r="P113" s="925"/>
      <c r="Q113" s="926"/>
    </row>
    <row r="114" spans="1:17" ht="12.75">
      <c r="A114" s="945" t="s">
        <v>752</v>
      </c>
      <c r="B114" s="933"/>
      <c r="C114" s="934"/>
      <c r="D114" s="934"/>
      <c r="E114" s="934"/>
      <c r="F114" s="934"/>
      <c r="G114" s="934"/>
      <c r="H114" s="934"/>
      <c r="I114" s="934"/>
      <c r="J114" s="934"/>
      <c r="K114" s="934"/>
      <c r="L114" s="934"/>
      <c r="M114" s="934"/>
      <c r="N114" s="934"/>
      <c r="O114" s="934"/>
      <c r="P114" s="933"/>
      <c r="Q114" s="935"/>
    </row>
    <row r="115" spans="1:17" ht="13.5" thickBot="1">
      <c r="A115" s="929"/>
      <c r="B115" s="936"/>
      <c r="C115" s="931"/>
      <c r="D115" s="931"/>
      <c r="E115" s="931"/>
      <c r="F115" s="931"/>
      <c r="G115" s="931"/>
      <c r="H115" s="931"/>
      <c r="I115" s="931"/>
      <c r="J115" s="931"/>
      <c r="K115" s="931"/>
      <c r="L115" s="931"/>
      <c r="M115" s="931"/>
      <c r="N115" s="931"/>
      <c r="O115" s="931"/>
      <c r="P115" s="931"/>
      <c r="Q115" s="932"/>
    </row>
    <row r="116" ht="13.5" thickBot="1"/>
    <row r="117" spans="1:17" ht="18.75" thickBot="1">
      <c r="A117" s="919">
        <v>41282</v>
      </c>
      <c r="B117" s="920" t="s">
        <v>753</v>
      </c>
      <c r="C117" s="921"/>
      <c r="D117" s="921"/>
      <c r="E117" s="921"/>
      <c r="F117" s="921"/>
      <c r="G117" s="921"/>
      <c r="H117" s="921"/>
      <c r="I117" s="921"/>
      <c r="J117" s="921"/>
      <c r="K117" s="921"/>
      <c r="L117" s="921"/>
      <c r="M117" s="921"/>
      <c r="N117" s="921"/>
      <c r="O117" s="921"/>
      <c r="P117" s="921"/>
      <c r="Q117" s="922"/>
    </row>
    <row r="118" spans="1:17" ht="12.75">
      <c r="A118" s="923"/>
      <c r="B118" s="924" t="s">
        <v>754</v>
      </c>
      <c r="C118" s="925"/>
      <c r="D118" s="925"/>
      <c r="E118" s="925"/>
      <c r="F118" s="925"/>
      <c r="G118" s="925"/>
      <c r="H118" s="925"/>
      <c r="I118" s="925"/>
      <c r="J118" s="925"/>
      <c r="K118" s="925"/>
      <c r="L118" s="925"/>
      <c r="M118" s="925"/>
      <c r="N118" s="925"/>
      <c r="O118" s="925"/>
      <c r="P118" s="925"/>
      <c r="Q118" s="926"/>
    </row>
    <row r="119" spans="1:17" ht="12.75">
      <c r="A119" s="927"/>
      <c r="B119" s="924" t="s">
        <v>755</v>
      </c>
      <c r="C119" s="925"/>
      <c r="D119" s="925"/>
      <c r="E119" s="925"/>
      <c r="F119" s="925"/>
      <c r="G119" s="925"/>
      <c r="H119" s="925"/>
      <c r="I119" s="925"/>
      <c r="J119" s="925"/>
      <c r="K119" s="925"/>
      <c r="L119" s="925"/>
      <c r="M119" s="925"/>
      <c r="N119" s="925"/>
      <c r="O119" s="925"/>
      <c r="P119" s="925"/>
      <c r="Q119" s="926"/>
    </row>
    <row r="120" spans="1:17" ht="12.75">
      <c r="A120" s="928"/>
      <c r="B120" s="924" t="s">
        <v>756</v>
      </c>
      <c r="C120" s="925"/>
      <c r="D120" s="925"/>
      <c r="E120" s="925"/>
      <c r="F120" s="925"/>
      <c r="G120" s="925"/>
      <c r="H120" s="925"/>
      <c r="I120" s="925"/>
      <c r="J120" s="925"/>
      <c r="K120" s="925"/>
      <c r="L120" s="925"/>
      <c r="M120" s="925"/>
      <c r="N120" s="925"/>
      <c r="O120" s="925"/>
      <c r="P120" s="925"/>
      <c r="Q120" s="926"/>
    </row>
    <row r="121" spans="1:17" ht="12.75">
      <c r="A121" s="928"/>
      <c r="B121" s="924" t="s">
        <v>757</v>
      </c>
      <c r="C121" s="925"/>
      <c r="D121" s="925"/>
      <c r="E121" s="925"/>
      <c r="F121" s="925"/>
      <c r="G121" s="925"/>
      <c r="H121" s="925"/>
      <c r="I121" s="925"/>
      <c r="J121" s="925"/>
      <c r="K121" s="925"/>
      <c r="L121" s="925"/>
      <c r="M121" s="925"/>
      <c r="N121" s="925"/>
      <c r="O121" s="925"/>
      <c r="P121" s="925"/>
      <c r="Q121" s="926"/>
    </row>
    <row r="122" spans="1:17" ht="12.75">
      <c r="A122" s="945"/>
      <c r="B122" s="933"/>
      <c r="C122" s="934"/>
      <c r="D122" s="934"/>
      <c r="E122" s="934"/>
      <c r="F122" s="934"/>
      <c r="G122" s="934"/>
      <c r="H122" s="934"/>
      <c r="I122" s="934"/>
      <c r="J122" s="934"/>
      <c r="K122" s="934"/>
      <c r="L122" s="934"/>
      <c r="M122" s="934"/>
      <c r="N122" s="934"/>
      <c r="O122" s="934"/>
      <c r="P122" s="933"/>
      <c r="Q122" s="935"/>
    </row>
    <row r="123" spans="1:17" ht="13.5" thickBot="1">
      <c r="A123" s="929"/>
      <c r="B123" s="936"/>
      <c r="C123" s="931"/>
      <c r="D123" s="931"/>
      <c r="E123" s="931"/>
      <c r="F123" s="931"/>
      <c r="G123" s="931"/>
      <c r="H123" s="931"/>
      <c r="I123" s="931"/>
      <c r="J123" s="931"/>
      <c r="K123" s="931"/>
      <c r="L123" s="931"/>
      <c r="M123" s="931"/>
      <c r="N123" s="931"/>
      <c r="O123" s="931"/>
      <c r="P123" s="931"/>
      <c r="Q123" s="932"/>
    </row>
    <row r="124" ht="13.5" thickBot="1"/>
    <row r="125" spans="1:17" ht="18.75" thickBot="1">
      <c r="A125" s="919">
        <v>41282</v>
      </c>
      <c r="B125" s="946" t="s">
        <v>758</v>
      </c>
      <c r="C125" s="947"/>
      <c r="D125" s="947"/>
      <c r="E125" s="947"/>
      <c r="F125" s="947"/>
      <c r="G125" s="947"/>
      <c r="H125" s="947"/>
      <c r="I125" s="947"/>
      <c r="J125" s="947"/>
      <c r="K125" s="947"/>
      <c r="L125" s="947"/>
      <c r="M125" s="947"/>
      <c r="N125" s="947"/>
      <c r="O125" s="947"/>
      <c r="P125" s="947"/>
      <c r="Q125" s="948"/>
    </row>
    <row r="126" ht="13.5" thickBot="1"/>
    <row r="127" spans="1:17" ht="18.75" thickBot="1">
      <c r="A127" s="919">
        <v>41282</v>
      </c>
      <c r="B127" s="946" t="s">
        <v>759</v>
      </c>
      <c r="C127" s="947"/>
      <c r="D127" s="947"/>
      <c r="E127" s="947"/>
      <c r="F127" s="947"/>
      <c r="G127" s="947"/>
      <c r="H127" s="947"/>
      <c r="I127" s="947"/>
      <c r="J127" s="947"/>
      <c r="K127" s="947"/>
      <c r="L127" s="947"/>
      <c r="M127" s="947"/>
      <c r="N127" s="947"/>
      <c r="O127" s="947"/>
      <c r="P127" s="947"/>
      <c r="Q127" s="948"/>
    </row>
    <row r="128" ht="13.5" thickBot="1"/>
    <row r="129" spans="1:17" ht="18.75" thickBot="1">
      <c r="A129" s="949">
        <v>41477</v>
      </c>
      <c r="B129" s="950" t="s">
        <v>760</v>
      </c>
      <c r="C129" s="951"/>
      <c r="D129" s="951"/>
      <c r="E129" s="951"/>
      <c r="F129" s="951"/>
      <c r="G129" s="951"/>
      <c r="H129" s="951"/>
      <c r="I129" s="951"/>
      <c r="J129" s="951"/>
      <c r="K129" s="951"/>
      <c r="L129" s="951"/>
      <c r="M129" s="951"/>
      <c r="N129" s="951"/>
      <c r="O129" s="951"/>
      <c r="P129" s="951"/>
      <c r="Q129" s="952"/>
    </row>
    <row r="131" ht="13.5" thickBot="1"/>
    <row r="132" spans="1:17" ht="18">
      <c r="A132" s="953">
        <v>41478</v>
      </c>
      <c r="B132" s="954" t="s">
        <v>761</v>
      </c>
      <c r="C132" s="955"/>
      <c r="D132" s="955"/>
      <c r="E132" s="955"/>
      <c r="F132" s="955"/>
      <c r="G132" s="955"/>
      <c r="H132" s="955"/>
      <c r="I132" s="955"/>
      <c r="J132" s="955"/>
      <c r="K132" s="955"/>
      <c r="L132" s="955"/>
      <c r="M132" s="955"/>
      <c r="N132" s="955"/>
      <c r="O132" s="955"/>
      <c r="P132" s="955"/>
      <c r="Q132" s="956"/>
    </row>
    <row r="133" spans="1:17" ht="12.75">
      <c r="A133" s="957"/>
      <c r="B133" s="958" t="s">
        <v>762</v>
      </c>
      <c r="C133" s="959"/>
      <c r="D133" s="959"/>
      <c r="E133" s="959"/>
      <c r="F133" s="959"/>
      <c r="G133" s="959"/>
      <c r="H133" s="959"/>
      <c r="I133" s="959"/>
      <c r="J133" s="959"/>
      <c r="K133" s="959"/>
      <c r="L133" s="959"/>
      <c r="M133" s="959"/>
      <c r="N133" s="959"/>
      <c r="O133" s="959"/>
      <c r="P133" s="959"/>
      <c r="Q133" s="960"/>
    </row>
    <row r="134" spans="1:17" ht="12.75">
      <c r="A134" s="957"/>
      <c r="B134" s="958" t="s">
        <v>763</v>
      </c>
      <c r="C134" s="959"/>
      <c r="D134" s="959"/>
      <c r="E134" s="959"/>
      <c r="F134" s="959"/>
      <c r="G134" s="959"/>
      <c r="H134" s="959"/>
      <c r="I134" s="959"/>
      <c r="J134" s="959"/>
      <c r="K134" s="959"/>
      <c r="L134" s="959"/>
      <c r="M134" s="959"/>
      <c r="N134" s="959"/>
      <c r="O134" s="959"/>
      <c r="P134" s="959"/>
      <c r="Q134" s="960"/>
    </row>
    <row r="135" spans="1:17" ht="13.5" thickBot="1">
      <c r="A135" s="961"/>
      <c r="B135" s="962" t="s">
        <v>764</v>
      </c>
      <c r="C135" s="963"/>
      <c r="D135" s="963"/>
      <c r="E135" s="963"/>
      <c r="F135" s="963"/>
      <c r="G135" s="963"/>
      <c r="H135" s="963"/>
      <c r="I135" s="963"/>
      <c r="J135" s="963"/>
      <c r="K135" s="963"/>
      <c r="L135" s="963"/>
      <c r="M135" s="963"/>
      <c r="N135" s="963"/>
      <c r="O135" s="963"/>
      <c r="P135" s="963"/>
      <c r="Q135" s="964"/>
    </row>
    <row r="136" ht="13.5" thickBot="1"/>
    <row r="137" spans="1:17" ht="18">
      <c r="A137" s="953">
        <v>41478</v>
      </c>
      <c r="B137" s="954" t="s">
        <v>765</v>
      </c>
      <c r="C137" s="955"/>
      <c r="D137" s="955"/>
      <c r="E137" s="955"/>
      <c r="F137" s="955"/>
      <c r="G137" s="955"/>
      <c r="H137" s="955"/>
      <c r="I137" s="955"/>
      <c r="J137" s="955"/>
      <c r="K137" s="955"/>
      <c r="L137" s="955"/>
      <c r="M137" s="955"/>
      <c r="N137" s="955"/>
      <c r="O137" s="955"/>
      <c r="P137" s="955"/>
      <c r="Q137" s="956"/>
    </row>
    <row r="138" spans="1:17" ht="15">
      <c r="A138" s="957"/>
      <c r="B138" s="958" t="s">
        <v>766</v>
      </c>
      <c r="C138" s="959"/>
      <c r="D138" s="959"/>
      <c r="E138" s="959"/>
      <c r="F138" s="959"/>
      <c r="G138" s="959"/>
      <c r="H138" s="959"/>
      <c r="I138" s="959"/>
      <c r="J138" s="959"/>
      <c r="K138" s="959"/>
      <c r="L138" s="959"/>
      <c r="M138" s="959"/>
      <c r="N138" s="959"/>
      <c r="O138" s="959"/>
      <c r="P138" s="959"/>
      <c r="Q138" s="960"/>
    </row>
    <row r="139" spans="1:17" ht="12.75">
      <c r="A139" s="957"/>
      <c r="B139" s="958" t="s">
        <v>767</v>
      </c>
      <c r="C139" s="959"/>
      <c r="D139" s="959"/>
      <c r="E139" s="959"/>
      <c r="F139" s="959"/>
      <c r="G139" s="959"/>
      <c r="H139" s="959"/>
      <c r="I139" s="959"/>
      <c r="J139" s="959"/>
      <c r="K139" s="959"/>
      <c r="L139" s="959"/>
      <c r="M139" s="959"/>
      <c r="N139" s="959"/>
      <c r="O139" s="959"/>
      <c r="P139" s="959"/>
      <c r="Q139" s="960"/>
    </row>
    <row r="140" spans="1:17" ht="12.75">
      <c r="A140" s="957"/>
      <c r="B140" s="958" t="s">
        <v>768</v>
      </c>
      <c r="C140" s="959"/>
      <c r="D140" s="959"/>
      <c r="E140" s="959"/>
      <c r="F140" s="959"/>
      <c r="G140" s="959"/>
      <c r="H140" s="959"/>
      <c r="I140" s="959"/>
      <c r="J140" s="959"/>
      <c r="K140" s="959"/>
      <c r="L140" s="959"/>
      <c r="M140" s="959"/>
      <c r="N140" s="959"/>
      <c r="O140" s="959"/>
      <c r="P140" s="959"/>
      <c r="Q140" s="960"/>
    </row>
    <row r="141" spans="1:17" ht="12.75">
      <c r="A141" s="957"/>
      <c r="B141" s="958" t="s">
        <v>769</v>
      </c>
      <c r="C141" s="959"/>
      <c r="D141" s="959"/>
      <c r="E141" s="959"/>
      <c r="F141" s="959"/>
      <c r="G141" s="959"/>
      <c r="H141" s="959"/>
      <c r="I141" s="959"/>
      <c r="J141" s="959"/>
      <c r="K141" s="959"/>
      <c r="L141" s="959"/>
      <c r="M141" s="959"/>
      <c r="N141" s="959"/>
      <c r="O141" s="959"/>
      <c r="P141" s="959"/>
      <c r="Q141" s="960"/>
    </row>
    <row r="142" spans="1:17" ht="12.75">
      <c r="A142" s="957"/>
      <c r="B142" s="958" t="s">
        <v>770</v>
      </c>
      <c r="C142" s="959"/>
      <c r="D142" s="959"/>
      <c r="E142" s="959"/>
      <c r="F142" s="959"/>
      <c r="G142" s="959"/>
      <c r="H142" s="959"/>
      <c r="I142" s="959"/>
      <c r="J142" s="959"/>
      <c r="K142" s="959"/>
      <c r="L142" s="959"/>
      <c r="M142" s="959"/>
      <c r="N142" s="959"/>
      <c r="O142" s="959"/>
      <c r="P142" s="959"/>
      <c r="Q142" s="960"/>
    </row>
    <row r="143" spans="1:17" ht="15.75" thickBot="1">
      <c r="A143" s="961"/>
      <c r="B143" s="962" t="s">
        <v>771</v>
      </c>
      <c r="C143" s="963"/>
      <c r="D143" s="963"/>
      <c r="E143" s="963"/>
      <c r="F143" s="963"/>
      <c r="G143" s="963"/>
      <c r="H143" s="963"/>
      <c r="I143" s="963"/>
      <c r="J143" s="963"/>
      <c r="K143" s="963"/>
      <c r="L143" s="963"/>
      <c r="M143" s="963"/>
      <c r="N143" s="963"/>
      <c r="O143" s="963"/>
      <c r="P143" s="963"/>
      <c r="Q143" s="964"/>
    </row>
  </sheetData>
  <sheetProtection/>
  <mergeCells count="20">
    <mergeCell ref="A2:AH2"/>
    <mergeCell ref="AG4:AH4"/>
    <mergeCell ref="A6:A8"/>
    <mergeCell ref="B6:Q6"/>
    <mergeCell ref="R6:AG6"/>
    <mergeCell ref="AH6:AH8"/>
    <mergeCell ref="B7:B8"/>
    <mergeCell ref="C7:D7"/>
    <mergeCell ref="E7:N7"/>
    <mergeCell ref="O7:P7"/>
    <mergeCell ref="A15:AH15"/>
    <mergeCell ref="A16:AH16"/>
    <mergeCell ref="A17:AH17"/>
    <mergeCell ref="A50:P50"/>
    <mergeCell ref="Q7:Q8"/>
    <mergeCell ref="R7:R8"/>
    <mergeCell ref="S7:T7"/>
    <mergeCell ref="U7:AD7"/>
    <mergeCell ref="AE7:AF7"/>
    <mergeCell ref="AG7:AG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AK18"/>
  <sheetViews>
    <sheetView zoomScalePageLayoutView="0" workbookViewId="0" topLeftCell="A1">
      <selection activeCell="D8" sqref="D8"/>
    </sheetView>
  </sheetViews>
  <sheetFormatPr defaultColWidth="9.140625" defaultRowHeight="12.75" customHeight="1"/>
  <cols>
    <col min="1" max="1" width="35.00390625" style="152" customWidth="1"/>
    <col min="2" max="2" width="9.00390625" style="152" customWidth="1"/>
    <col min="3" max="3" width="13.00390625" style="152" customWidth="1"/>
    <col min="4" max="4" width="15.8515625" style="152" customWidth="1"/>
    <col min="5" max="10" width="13.00390625" style="152" customWidth="1"/>
    <col min="11" max="16384" width="9.140625" style="152" customWidth="1"/>
  </cols>
  <sheetData>
    <row r="2" spans="1:10" s="206" customFormat="1" ht="22.5" customHeight="1">
      <c r="A2" s="1336" t="s">
        <v>635</v>
      </c>
      <c r="B2" s="1337"/>
      <c r="C2" s="1337"/>
      <c r="D2" s="1337"/>
      <c r="E2" s="1337"/>
      <c r="F2" s="1337"/>
      <c r="G2" s="1337"/>
      <c r="H2" s="1337"/>
      <c r="I2" s="1337"/>
      <c r="J2" s="1337"/>
    </row>
    <row r="4" spans="1:37" s="115" customFormat="1" ht="21.75" customHeight="1" thickBot="1">
      <c r="A4" s="154" t="s">
        <v>391</v>
      </c>
      <c r="B4" s="154"/>
      <c r="C4" s="155"/>
      <c r="D4" s="154"/>
      <c r="E4" s="155"/>
      <c r="F4" s="156"/>
      <c r="G4" s="156"/>
      <c r="H4" s="1338" t="s">
        <v>637</v>
      </c>
      <c r="I4" s="1339"/>
      <c r="J4" s="1339"/>
      <c r="K4" s="158"/>
      <c r="L4" s="156"/>
      <c r="M4" s="156"/>
      <c r="N4" s="158"/>
      <c r="O4" s="158"/>
      <c r="P4" s="158"/>
      <c r="Q4" s="156"/>
      <c r="R4" s="156"/>
      <c r="S4" s="158"/>
      <c r="T4" s="158"/>
      <c r="U4" s="154"/>
      <c r="V4" s="154"/>
      <c r="W4" s="154"/>
      <c r="X4" s="154"/>
      <c r="Y4" s="154"/>
      <c r="Z4" s="154"/>
      <c r="AA4" s="154"/>
      <c r="AB4" s="154"/>
      <c r="AC4" s="154"/>
      <c r="AD4" s="154"/>
      <c r="AE4" s="154"/>
      <c r="AF4" s="154"/>
      <c r="AG4" s="154"/>
      <c r="AH4" s="154"/>
      <c r="AI4" s="154"/>
      <c r="AJ4" s="154"/>
      <c r="AK4" s="154"/>
    </row>
    <row r="5" spans="1:10" ht="40.5" customHeight="1" thickBot="1">
      <c r="A5" s="1340" t="s">
        <v>155</v>
      </c>
      <c r="B5" s="1340" t="s">
        <v>151</v>
      </c>
      <c r="C5" s="1340" t="s">
        <v>482</v>
      </c>
      <c r="D5" s="1340" t="s">
        <v>636</v>
      </c>
      <c r="E5" s="1341" t="s">
        <v>639</v>
      </c>
      <c r="F5" s="1342"/>
      <c r="G5" s="1342"/>
      <c r="H5" s="1343"/>
      <c r="I5" s="1340" t="s">
        <v>590</v>
      </c>
      <c r="J5" s="1340" t="s">
        <v>638</v>
      </c>
    </row>
    <row r="6" spans="1:10" ht="40.5" customHeight="1" thickBot="1">
      <c r="A6" s="1111"/>
      <c r="B6" s="1111"/>
      <c r="C6" s="1111"/>
      <c r="D6" s="1115"/>
      <c r="E6" s="189" t="s">
        <v>152</v>
      </c>
      <c r="F6" s="189" t="s">
        <v>153</v>
      </c>
      <c r="G6" s="189" t="s">
        <v>154</v>
      </c>
      <c r="H6" s="189" t="s">
        <v>483</v>
      </c>
      <c r="I6" s="1344"/>
      <c r="J6" s="1344"/>
    </row>
    <row r="7" spans="1:10" s="157" customFormat="1" ht="30" customHeight="1">
      <c r="A7" s="194" t="s">
        <v>156</v>
      </c>
      <c r="B7" s="198">
        <v>0</v>
      </c>
      <c r="C7" s="201">
        <v>0</v>
      </c>
      <c r="D7" s="201">
        <v>2000</v>
      </c>
      <c r="E7" s="201">
        <v>0</v>
      </c>
      <c r="F7" s="201">
        <v>0</v>
      </c>
      <c r="G7" s="201">
        <v>0</v>
      </c>
      <c r="H7" s="201">
        <f>SUM(E7:G7)</f>
        <v>0</v>
      </c>
      <c r="I7" s="201">
        <v>0</v>
      </c>
      <c r="J7" s="201">
        <v>0</v>
      </c>
    </row>
    <row r="8" spans="1:10" s="157" customFormat="1" ht="30" customHeight="1">
      <c r="A8" s="194"/>
      <c r="B8" s="198"/>
      <c r="C8" s="201"/>
      <c r="D8" s="201"/>
      <c r="E8" s="201"/>
      <c r="F8" s="201"/>
      <c r="G8" s="201"/>
      <c r="H8" s="201"/>
      <c r="I8" s="201"/>
      <c r="J8" s="201"/>
    </row>
    <row r="9" spans="1:10" s="157" customFormat="1" ht="30" customHeight="1">
      <c r="A9" s="194"/>
      <c r="B9" s="198"/>
      <c r="C9" s="201"/>
      <c r="D9" s="201"/>
      <c r="E9" s="205"/>
      <c r="F9" s="201"/>
      <c r="G9" s="201"/>
      <c r="H9" s="201"/>
      <c r="I9" s="201"/>
      <c r="J9" s="201"/>
    </row>
    <row r="10" spans="1:10" s="157" customFormat="1" ht="30" customHeight="1">
      <c r="A10" s="194"/>
      <c r="B10" s="198"/>
      <c r="C10" s="202"/>
      <c r="D10" s="202"/>
      <c r="E10" s="202"/>
      <c r="F10" s="202"/>
      <c r="G10" s="202"/>
      <c r="H10" s="202"/>
      <c r="I10" s="202"/>
      <c r="J10" s="202"/>
    </row>
    <row r="11" spans="1:10" s="157" customFormat="1" ht="30" customHeight="1">
      <c r="A11" s="194"/>
      <c r="B11" s="198"/>
      <c r="C11" s="202"/>
      <c r="D11" s="202"/>
      <c r="E11" s="202"/>
      <c r="F11" s="202"/>
      <c r="G11" s="202"/>
      <c r="H11" s="202"/>
      <c r="I11" s="202"/>
      <c r="J11" s="202"/>
    </row>
    <row r="12" spans="1:10" s="157" customFormat="1" ht="30" customHeight="1">
      <c r="A12" s="194"/>
      <c r="B12" s="198"/>
      <c r="C12" s="202"/>
      <c r="D12" s="202"/>
      <c r="E12" s="202"/>
      <c r="F12" s="202"/>
      <c r="G12" s="202"/>
      <c r="H12" s="202"/>
      <c r="I12" s="202"/>
      <c r="J12" s="202"/>
    </row>
    <row r="13" spans="1:10" s="157" customFormat="1" ht="30" customHeight="1">
      <c r="A13" s="194"/>
      <c r="B13" s="198"/>
      <c r="C13" s="202"/>
      <c r="D13" s="202"/>
      <c r="E13" s="202"/>
      <c r="F13" s="202"/>
      <c r="G13" s="202"/>
      <c r="H13" s="202"/>
      <c r="I13" s="202"/>
      <c r="J13" s="202"/>
    </row>
    <row r="14" spans="1:10" s="157" customFormat="1" ht="30" customHeight="1">
      <c r="A14" s="195"/>
      <c r="B14" s="198"/>
      <c r="C14" s="202"/>
      <c r="D14" s="202"/>
      <c r="E14" s="202"/>
      <c r="F14" s="202"/>
      <c r="G14" s="202"/>
      <c r="H14" s="202"/>
      <c r="I14" s="202"/>
      <c r="J14" s="202"/>
    </row>
    <row r="15" spans="1:10" s="157" customFormat="1" ht="30" customHeight="1" thickBot="1">
      <c r="A15" s="196"/>
      <c r="B15" s="199"/>
      <c r="C15" s="203"/>
      <c r="D15" s="203"/>
      <c r="E15" s="203"/>
      <c r="F15" s="203"/>
      <c r="G15" s="203"/>
      <c r="H15" s="203"/>
      <c r="I15" s="203"/>
      <c r="J15" s="203"/>
    </row>
    <row r="16" spans="1:10" ht="30" customHeight="1" thickBot="1">
      <c r="A16" s="192" t="s">
        <v>483</v>
      </c>
      <c r="B16" s="191">
        <f aca="true" t="shared" si="0" ref="B16:J16">SUM(B7:B15)</f>
        <v>0</v>
      </c>
      <c r="C16" s="207">
        <f t="shared" si="0"/>
        <v>0</v>
      </c>
      <c r="D16" s="207">
        <f t="shared" si="0"/>
        <v>2000</v>
      </c>
      <c r="E16" s="207">
        <f t="shared" si="0"/>
        <v>0</v>
      </c>
      <c r="F16" s="207">
        <f t="shared" si="0"/>
        <v>0</v>
      </c>
      <c r="G16" s="207">
        <f t="shared" si="0"/>
        <v>0</v>
      </c>
      <c r="H16" s="207">
        <f t="shared" si="0"/>
        <v>0</v>
      </c>
      <c r="I16" s="207">
        <f t="shared" si="0"/>
        <v>0</v>
      </c>
      <c r="J16" s="207">
        <f t="shared" si="0"/>
        <v>0</v>
      </c>
    </row>
    <row r="18" ht="12.75" customHeight="1">
      <c r="A18" s="157"/>
    </row>
  </sheetData>
  <sheetProtection/>
  <mergeCells count="9">
    <mergeCell ref="A2:J2"/>
    <mergeCell ref="H4:J4"/>
    <mergeCell ref="A5:A6"/>
    <mergeCell ref="B5:B6"/>
    <mergeCell ref="C5:C6"/>
    <mergeCell ref="D5:D6"/>
    <mergeCell ref="E5:H5"/>
    <mergeCell ref="I5:I6"/>
    <mergeCell ref="J5:J6"/>
  </mergeCells>
  <printOptions horizontalCentered="1"/>
  <pageMargins left="0" right="0.3937007874015748" top="0.7874015748031497" bottom="0.7874015748031497" header="0" footer="0"/>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2:AA257"/>
  <sheetViews>
    <sheetView zoomScalePageLayoutView="0" workbookViewId="0" topLeftCell="B101">
      <selection activeCell="K24" sqref="K24"/>
    </sheetView>
  </sheetViews>
  <sheetFormatPr defaultColWidth="9.140625" defaultRowHeight="12.75" customHeight="1"/>
  <cols>
    <col min="1" max="1" width="12.7109375" style="152" customWidth="1"/>
    <col min="2" max="2" width="54.28125" style="152" customWidth="1"/>
    <col min="3" max="3" width="8.140625" style="152" customWidth="1"/>
    <col min="4" max="4" width="21.140625" style="152" customWidth="1"/>
    <col min="5" max="5" width="10.421875" style="152" customWidth="1"/>
    <col min="6" max="6" width="9.140625" style="152" customWidth="1"/>
    <col min="7" max="7" width="10.8515625" style="152" customWidth="1"/>
    <col min="8" max="9" width="9.140625" style="152" customWidth="1"/>
    <col min="10" max="10" width="10.8515625" style="152" customWidth="1"/>
    <col min="11" max="12" width="9.140625" style="152" customWidth="1"/>
    <col min="13" max="13" width="10.8515625" style="152" customWidth="1"/>
    <col min="14" max="17" width="9.140625" style="152" customWidth="1"/>
    <col min="18" max="18" width="10.8515625" style="152" customWidth="1"/>
    <col min="19" max="22" width="9.140625" style="152" customWidth="1"/>
    <col min="23" max="23" width="10.8515625" style="152" customWidth="1"/>
    <col min="24" max="26" width="9.140625" style="152" customWidth="1"/>
    <col min="27" max="27" width="11.00390625" style="152" customWidth="1"/>
    <col min="28" max="16384" width="9.140625" style="152" customWidth="1"/>
  </cols>
  <sheetData>
    <row r="1" ht="12.75" customHeight="1" hidden="1"/>
    <row r="2" spans="1:27" s="151" customFormat="1" ht="22.5" customHeight="1">
      <c r="A2" s="1336" t="s">
        <v>640</v>
      </c>
      <c r="B2" s="1336"/>
      <c r="C2" s="1336"/>
      <c r="D2" s="1336"/>
      <c r="E2" s="1336"/>
      <c r="F2" s="1336"/>
      <c r="G2" s="1336"/>
      <c r="H2" s="1336"/>
      <c r="I2" s="1336"/>
      <c r="J2" s="1336"/>
      <c r="K2" s="1336"/>
      <c r="L2" s="1336"/>
      <c r="M2" s="1336"/>
      <c r="N2" s="1336"/>
      <c r="O2" s="1336"/>
      <c r="P2" s="1336"/>
      <c r="Q2" s="1336"/>
      <c r="R2" s="1336"/>
      <c r="S2" s="1336"/>
      <c r="T2" s="1336"/>
      <c r="U2" s="1336"/>
      <c r="V2" s="1336"/>
      <c r="W2" s="1336"/>
      <c r="X2" s="1336"/>
      <c r="Y2" s="1336"/>
      <c r="Z2" s="1336"/>
      <c r="AA2" s="1336"/>
    </row>
    <row r="4" spans="1:26" s="115" customFormat="1" ht="21.75" customHeight="1">
      <c r="A4" s="115" t="s">
        <v>177</v>
      </c>
      <c r="C4" s="117"/>
      <c r="E4" s="117"/>
      <c r="F4" s="153"/>
      <c r="G4" s="153"/>
      <c r="H4" s="153"/>
      <c r="I4" s="153"/>
      <c r="J4" s="153"/>
      <c r="K4" s="153"/>
      <c r="L4" s="153"/>
      <c r="M4" s="153"/>
      <c r="N4" s="153"/>
      <c r="O4" s="153"/>
      <c r="P4" s="153"/>
      <c r="Q4" s="153"/>
      <c r="R4" s="153"/>
      <c r="S4" s="153"/>
      <c r="T4" s="153"/>
      <c r="U4" s="153"/>
      <c r="V4" s="153"/>
      <c r="W4" s="153"/>
      <c r="X4" s="153"/>
      <c r="Y4" s="153"/>
      <c r="Z4" s="153"/>
    </row>
    <row r="5" spans="1:27" s="115" customFormat="1" ht="21.75" customHeight="1" thickBot="1">
      <c r="A5" s="154" t="s">
        <v>481</v>
      </c>
      <c r="B5" s="154"/>
      <c r="C5" s="155"/>
      <c r="D5" s="154"/>
      <c r="E5" s="155"/>
      <c r="F5" s="156"/>
      <c r="G5" s="156"/>
      <c r="H5" s="156"/>
      <c r="I5" s="156"/>
      <c r="J5" s="157"/>
      <c r="K5" s="158"/>
      <c r="L5" s="156"/>
      <c r="M5" s="156"/>
      <c r="N5" s="158"/>
      <c r="O5" s="158"/>
      <c r="P5" s="158"/>
      <c r="Q5" s="156"/>
      <c r="R5" s="156"/>
      <c r="S5" s="158"/>
      <c r="T5" s="158"/>
      <c r="U5" s="158"/>
      <c r="V5" s="158"/>
      <c r="W5" s="190"/>
      <c r="X5" s="1338" t="s">
        <v>641</v>
      </c>
      <c r="Y5" s="1338"/>
      <c r="Z5" s="1338"/>
      <c r="AA5" s="1338"/>
    </row>
    <row r="6" spans="1:27" s="146" customFormat="1" ht="30" customHeight="1" thickBot="1">
      <c r="A6" s="1380" t="s">
        <v>484</v>
      </c>
      <c r="B6" s="1380" t="s">
        <v>485</v>
      </c>
      <c r="C6" s="1373" t="s">
        <v>171</v>
      </c>
      <c r="D6" s="1380" t="s">
        <v>486</v>
      </c>
      <c r="E6" s="1373" t="s">
        <v>172</v>
      </c>
      <c r="F6" s="1366" t="s">
        <v>482</v>
      </c>
      <c r="G6" s="1379"/>
      <c r="H6" s="1367"/>
      <c r="I6" s="1366" t="s">
        <v>642</v>
      </c>
      <c r="J6" s="1379"/>
      <c r="K6" s="1367"/>
      <c r="L6" s="1366" t="s">
        <v>542</v>
      </c>
      <c r="M6" s="1379"/>
      <c r="N6" s="1379"/>
      <c r="O6" s="1379"/>
      <c r="P6" s="1367"/>
      <c r="Q6" s="1366" t="s">
        <v>542</v>
      </c>
      <c r="R6" s="1379"/>
      <c r="S6" s="1379"/>
      <c r="T6" s="1379"/>
      <c r="U6" s="1367"/>
      <c r="V6" s="1366" t="s">
        <v>643</v>
      </c>
      <c r="W6" s="1379"/>
      <c r="X6" s="1379"/>
      <c r="Y6" s="1379"/>
      <c r="Z6" s="1367"/>
      <c r="AA6" s="1370" t="s">
        <v>644</v>
      </c>
    </row>
    <row r="7" spans="1:27" s="146" customFormat="1" ht="21.75" customHeight="1" thickBot="1">
      <c r="A7" s="1381"/>
      <c r="B7" s="1381"/>
      <c r="C7" s="1374"/>
      <c r="D7" s="1381"/>
      <c r="E7" s="1374"/>
      <c r="F7" s="1366" t="s">
        <v>488</v>
      </c>
      <c r="G7" s="1367"/>
      <c r="H7" s="1358" t="s">
        <v>483</v>
      </c>
      <c r="I7" s="1366" t="s">
        <v>488</v>
      </c>
      <c r="J7" s="1367"/>
      <c r="K7" s="1358" t="s">
        <v>483</v>
      </c>
      <c r="L7" s="1366" t="s">
        <v>488</v>
      </c>
      <c r="M7" s="1367"/>
      <c r="N7" s="1368" t="s">
        <v>478</v>
      </c>
      <c r="O7" s="1356" t="s">
        <v>173</v>
      </c>
      <c r="P7" s="1358" t="s">
        <v>483</v>
      </c>
      <c r="Q7" s="1366" t="s">
        <v>488</v>
      </c>
      <c r="R7" s="1367"/>
      <c r="S7" s="1368" t="s">
        <v>478</v>
      </c>
      <c r="T7" s="1356" t="s">
        <v>173</v>
      </c>
      <c r="U7" s="1358" t="s">
        <v>483</v>
      </c>
      <c r="V7" s="1366" t="s">
        <v>488</v>
      </c>
      <c r="W7" s="1367"/>
      <c r="X7" s="1368" t="s">
        <v>478</v>
      </c>
      <c r="Y7" s="1356" t="s">
        <v>173</v>
      </c>
      <c r="Z7" s="1358" t="s">
        <v>483</v>
      </c>
      <c r="AA7" s="1371"/>
    </row>
    <row r="8" spans="1:27" s="146" customFormat="1" ht="21.75" customHeight="1" thickBot="1">
      <c r="A8" s="1382"/>
      <c r="B8" s="1382"/>
      <c r="C8" s="1375"/>
      <c r="D8" s="1382"/>
      <c r="E8" s="1375"/>
      <c r="F8" s="159" t="s">
        <v>380</v>
      </c>
      <c r="G8" s="159" t="s">
        <v>487</v>
      </c>
      <c r="H8" s="1359"/>
      <c r="I8" s="159" t="s">
        <v>380</v>
      </c>
      <c r="J8" s="159" t="s">
        <v>487</v>
      </c>
      <c r="K8" s="1359"/>
      <c r="L8" s="159" t="s">
        <v>380</v>
      </c>
      <c r="M8" s="159" t="s">
        <v>487</v>
      </c>
      <c r="N8" s="1369"/>
      <c r="O8" s="1357"/>
      <c r="P8" s="1359"/>
      <c r="Q8" s="160" t="s">
        <v>380</v>
      </c>
      <c r="R8" s="159" t="s">
        <v>487</v>
      </c>
      <c r="S8" s="1369"/>
      <c r="T8" s="1357"/>
      <c r="U8" s="1359"/>
      <c r="V8" s="159" t="s">
        <v>380</v>
      </c>
      <c r="W8" s="159" t="s">
        <v>487</v>
      </c>
      <c r="X8" s="1369"/>
      <c r="Y8" s="1357"/>
      <c r="Z8" s="1359"/>
      <c r="AA8" s="1372"/>
    </row>
    <row r="9" spans="1:27" s="161" customFormat="1" ht="22.5" customHeight="1" thickBot="1">
      <c r="A9" s="1360" t="s">
        <v>476</v>
      </c>
      <c r="B9" s="1361"/>
      <c r="C9" s="1361"/>
      <c r="D9" s="1361"/>
      <c r="E9" s="1362"/>
      <c r="F9" s="300">
        <f>F11+F18+F27</f>
        <v>0</v>
      </c>
      <c r="G9" s="300">
        <f aca="true" t="shared" si="0" ref="G9:Z9">G11+G18+G27</f>
        <v>0</v>
      </c>
      <c r="H9" s="300">
        <f t="shared" si="0"/>
        <v>229597</v>
      </c>
      <c r="I9" s="300">
        <f t="shared" si="0"/>
        <v>0</v>
      </c>
      <c r="J9" s="300">
        <f t="shared" si="0"/>
        <v>0</v>
      </c>
      <c r="K9" s="300">
        <f t="shared" si="0"/>
        <v>229597</v>
      </c>
      <c r="L9" s="300">
        <f t="shared" si="0"/>
        <v>0</v>
      </c>
      <c r="M9" s="300">
        <f t="shared" si="0"/>
        <v>0</v>
      </c>
      <c r="N9" s="300">
        <f t="shared" si="0"/>
        <v>0</v>
      </c>
      <c r="O9" s="300">
        <f>O11+O18+O27</f>
        <v>0</v>
      </c>
      <c r="P9" s="300">
        <f t="shared" si="0"/>
        <v>0</v>
      </c>
      <c r="Q9" s="300">
        <f t="shared" si="0"/>
        <v>0</v>
      </c>
      <c r="R9" s="300">
        <f t="shared" si="0"/>
        <v>0</v>
      </c>
      <c r="S9" s="300">
        <f t="shared" si="0"/>
        <v>0</v>
      </c>
      <c r="T9" s="300">
        <f>T11+T18+T27</f>
        <v>0</v>
      </c>
      <c r="U9" s="300">
        <f t="shared" si="0"/>
        <v>0</v>
      </c>
      <c r="V9" s="300">
        <f t="shared" si="0"/>
        <v>0</v>
      </c>
      <c r="W9" s="300">
        <f t="shared" si="0"/>
        <v>0</v>
      </c>
      <c r="X9" s="300">
        <f t="shared" si="0"/>
        <v>0</v>
      </c>
      <c r="Y9" s="300">
        <f>Y11+Y18+Y27</f>
        <v>0</v>
      </c>
      <c r="Z9" s="300">
        <f t="shared" si="0"/>
        <v>0</v>
      </c>
      <c r="AA9" s="300">
        <f>AA11+AA18+AA27</f>
        <v>0</v>
      </c>
    </row>
    <row r="10" spans="3:27" s="116" customFormat="1" ht="4.5" customHeight="1" thickBot="1">
      <c r="C10" s="162"/>
      <c r="E10" s="162"/>
      <c r="F10" s="163"/>
      <c r="G10" s="163"/>
      <c r="H10" s="163"/>
      <c r="I10" s="163"/>
      <c r="J10" s="163"/>
      <c r="K10" s="163"/>
      <c r="L10" s="163"/>
      <c r="M10" s="163"/>
      <c r="N10" s="163"/>
      <c r="O10" s="163"/>
      <c r="P10" s="163"/>
      <c r="Q10" s="163"/>
      <c r="R10" s="163"/>
      <c r="S10" s="163"/>
      <c r="T10" s="163"/>
      <c r="U10" s="163"/>
      <c r="V10" s="163"/>
      <c r="W10" s="163"/>
      <c r="X10" s="163"/>
      <c r="Y10" s="163"/>
      <c r="Z10" s="163"/>
      <c r="AA10" s="163"/>
    </row>
    <row r="11" spans="1:27" s="164" customFormat="1" ht="21.75" customHeight="1" thickBot="1">
      <c r="A11" s="1363" t="s">
        <v>99</v>
      </c>
      <c r="B11" s="1364"/>
      <c r="C11" s="1364"/>
      <c r="D11" s="1364"/>
      <c r="E11" s="1365"/>
      <c r="F11" s="298">
        <f aca="true" t="shared" si="1" ref="F11:AA11">F13+F15</f>
        <v>0</v>
      </c>
      <c r="G11" s="298">
        <f t="shared" si="1"/>
        <v>0</v>
      </c>
      <c r="H11" s="298">
        <f t="shared" si="1"/>
        <v>0</v>
      </c>
      <c r="I11" s="298">
        <f t="shared" si="1"/>
        <v>0</v>
      </c>
      <c r="J11" s="298">
        <f t="shared" si="1"/>
        <v>0</v>
      </c>
      <c r="K11" s="298">
        <f t="shared" si="1"/>
        <v>0</v>
      </c>
      <c r="L11" s="298">
        <f t="shared" si="1"/>
        <v>0</v>
      </c>
      <c r="M11" s="298">
        <f t="shared" si="1"/>
        <v>0</v>
      </c>
      <c r="N11" s="298">
        <f t="shared" si="1"/>
        <v>0</v>
      </c>
      <c r="O11" s="298">
        <f t="shared" si="1"/>
        <v>0</v>
      </c>
      <c r="P11" s="298">
        <f t="shared" si="1"/>
        <v>0</v>
      </c>
      <c r="Q11" s="298">
        <f t="shared" si="1"/>
        <v>0</v>
      </c>
      <c r="R11" s="298">
        <f t="shared" si="1"/>
        <v>0</v>
      </c>
      <c r="S11" s="298">
        <f t="shared" si="1"/>
        <v>0</v>
      </c>
      <c r="T11" s="298">
        <f t="shared" si="1"/>
        <v>0</v>
      </c>
      <c r="U11" s="298">
        <f t="shared" si="1"/>
        <v>0</v>
      </c>
      <c r="V11" s="298">
        <f t="shared" si="1"/>
        <v>0</v>
      </c>
      <c r="W11" s="298">
        <f t="shared" si="1"/>
        <v>0</v>
      </c>
      <c r="X11" s="298">
        <f t="shared" si="1"/>
        <v>0</v>
      </c>
      <c r="Y11" s="298">
        <f t="shared" si="1"/>
        <v>0</v>
      </c>
      <c r="Z11" s="298">
        <f t="shared" si="1"/>
        <v>0</v>
      </c>
      <c r="AA11" s="298">
        <f t="shared" si="1"/>
        <v>0</v>
      </c>
    </row>
    <row r="12" spans="3:27" s="116" customFormat="1" ht="4.5" customHeight="1" thickBot="1">
      <c r="C12" s="162"/>
      <c r="E12" s="162"/>
      <c r="F12" s="163"/>
      <c r="G12" s="163"/>
      <c r="H12" s="163"/>
      <c r="I12" s="163"/>
      <c r="J12" s="163"/>
      <c r="K12" s="163"/>
      <c r="L12" s="163"/>
      <c r="M12" s="163"/>
      <c r="N12" s="163"/>
      <c r="O12" s="163"/>
      <c r="P12" s="163"/>
      <c r="Q12" s="163"/>
      <c r="R12" s="163"/>
      <c r="S12" s="163"/>
      <c r="T12" s="163"/>
      <c r="U12" s="163"/>
      <c r="V12" s="163"/>
      <c r="W12" s="163"/>
      <c r="X12" s="163"/>
      <c r="Y12" s="163"/>
      <c r="Z12" s="163"/>
      <c r="AA12" s="163"/>
    </row>
    <row r="13" spans="1:27" s="6" customFormat="1" ht="21" customHeight="1" thickBot="1">
      <c r="A13" s="1376" t="s">
        <v>645</v>
      </c>
      <c r="B13" s="1377"/>
      <c r="C13" s="1377"/>
      <c r="D13" s="1377"/>
      <c r="E13" s="1378"/>
      <c r="F13" s="297">
        <f aca="true" t="shared" si="2" ref="F13:AA13">SUM(F14)</f>
        <v>0</v>
      </c>
      <c r="G13" s="297">
        <f t="shared" si="2"/>
        <v>0</v>
      </c>
      <c r="H13" s="297">
        <f t="shared" si="2"/>
        <v>0</v>
      </c>
      <c r="I13" s="297">
        <f t="shared" si="2"/>
        <v>0</v>
      </c>
      <c r="J13" s="297">
        <f t="shared" si="2"/>
        <v>0</v>
      </c>
      <c r="K13" s="297">
        <f t="shared" si="2"/>
        <v>0</v>
      </c>
      <c r="L13" s="297">
        <f t="shared" si="2"/>
        <v>0</v>
      </c>
      <c r="M13" s="297">
        <f t="shared" si="2"/>
        <v>0</v>
      </c>
      <c r="N13" s="297">
        <f t="shared" si="2"/>
        <v>0</v>
      </c>
      <c r="O13" s="297">
        <f t="shared" si="2"/>
        <v>0</v>
      </c>
      <c r="P13" s="297">
        <f t="shared" si="2"/>
        <v>0</v>
      </c>
      <c r="Q13" s="297">
        <f t="shared" si="2"/>
        <v>0</v>
      </c>
      <c r="R13" s="297">
        <f t="shared" si="2"/>
        <v>0</v>
      </c>
      <c r="S13" s="297">
        <f t="shared" si="2"/>
        <v>0</v>
      </c>
      <c r="T13" s="297">
        <f t="shared" si="2"/>
        <v>0</v>
      </c>
      <c r="U13" s="297">
        <f t="shared" si="2"/>
        <v>0</v>
      </c>
      <c r="V13" s="297">
        <f t="shared" si="2"/>
        <v>0</v>
      </c>
      <c r="W13" s="297">
        <f t="shared" si="2"/>
        <v>0</v>
      </c>
      <c r="X13" s="297">
        <f t="shared" si="2"/>
        <v>0</v>
      </c>
      <c r="Y13" s="297">
        <f t="shared" si="2"/>
        <v>0</v>
      </c>
      <c r="Z13" s="297">
        <f t="shared" si="2"/>
        <v>0</v>
      </c>
      <c r="AA13" s="297">
        <f t="shared" si="2"/>
        <v>0</v>
      </c>
    </row>
    <row r="14" spans="1:27" s="123" customFormat="1" ht="30" customHeight="1" thickBot="1">
      <c r="A14" s="583" t="s">
        <v>30</v>
      </c>
      <c r="B14" s="172" t="s">
        <v>103</v>
      </c>
      <c r="C14" s="130" t="s">
        <v>102</v>
      </c>
      <c r="D14" s="172" t="s">
        <v>477</v>
      </c>
      <c r="E14" s="130">
        <v>2015</v>
      </c>
      <c r="F14" s="131">
        <f>L14</f>
        <v>0</v>
      </c>
      <c r="G14" s="131">
        <f>M14</f>
        <v>0</v>
      </c>
      <c r="H14" s="131">
        <f>P14</f>
        <v>0</v>
      </c>
      <c r="I14" s="131">
        <v>0</v>
      </c>
      <c r="J14" s="131">
        <v>0</v>
      </c>
      <c r="K14" s="131">
        <v>0</v>
      </c>
      <c r="L14" s="131">
        <v>0</v>
      </c>
      <c r="M14" s="131">
        <v>0</v>
      </c>
      <c r="N14" s="131">
        <v>0</v>
      </c>
      <c r="O14" s="132">
        <v>0</v>
      </c>
      <c r="P14" s="131">
        <f>SUM(N14:O14)</f>
        <v>0</v>
      </c>
      <c r="Q14" s="131">
        <v>0</v>
      </c>
      <c r="R14" s="131">
        <v>0</v>
      </c>
      <c r="S14" s="131">
        <v>0</v>
      </c>
      <c r="T14" s="132">
        <v>0</v>
      </c>
      <c r="U14" s="131">
        <f>SUM(S14:T14)</f>
        <v>0</v>
      </c>
      <c r="V14" s="131">
        <v>0</v>
      </c>
      <c r="W14" s="131">
        <v>0</v>
      </c>
      <c r="X14" s="131">
        <v>0</v>
      </c>
      <c r="Y14" s="132">
        <v>0</v>
      </c>
      <c r="Z14" s="131">
        <f>SUM(X14:Y14)</f>
        <v>0</v>
      </c>
      <c r="AA14" s="133">
        <f>P14+U14+Z14</f>
        <v>0</v>
      </c>
    </row>
    <row r="15" spans="1:27" s="6" customFormat="1" ht="21" customHeight="1" thickBot="1">
      <c r="A15" s="1376" t="s">
        <v>646</v>
      </c>
      <c r="B15" s="1377"/>
      <c r="C15" s="1377"/>
      <c r="D15" s="1377"/>
      <c r="E15" s="1378"/>
      <c r="F15" s="297">
        <f aca="true" t="shared" si="3" ref="F15:AA15">SUM(F16)</f>
        <v>0</v>
      </c>
      <c r="G15" s="297">
        <f t="shared" si="3"/>
        <v>0</v>
      </c>
      <c r="H15" s="297">
        <f t="shared" si="3"/>
        <v>0</v>
      </c>
      <c r="I15" s="297">
        <f t="shared" si="3"/>
        <v>0</v>
      </c>
      <c r="J15" s="297">
        <f t="shared" si="3"/>
        <v>0</v>
      </c>
      <c r="K15" s="297">
        <f t="shared" si="3"/>
        <v>0</v>
      </c>
      <c r="L15" s="297">
        <f t="shared" si="3"/>
        <v>0</v>
      </c>
      <c r="M15" s="297">
        <f t="shared" si="3"/>
        <v>0</v>
      </c>
      <c r="N15" s="297">
        <f t="shared" si="3"/>
        <v>0</v>
      </c>
      <c r="O15" s="297">
        <f t="shared" si="3"/>
        <v>0</v>
      </c>
      <c r="P15" s="297">
        <f t="shared" si="3"/>
        <v>0</v>
      </c>
      <c r="Q15" s="297">
        <f t="shared" si="3"/>
        <v>0</v>
      </c>
      <c r="R15" s="297">
        <f t="shared" si="3"/>
        <v>0</v>
      </c>
      <c r="S15" s="297">
        <f t="shared" si="3"/>
        <v>0</v>
      </c>
      <c r="T15" s="297">
        <f t="shared" si="3"/>
        <v>0</v>
      </c>
      <c r="U15" s="297">
        <f t="shared" si="3"/>
        <v>0</v>
      </c>
      <c r="V15" s="297">
        <f t="shared" si="3"/>
        <v>0</v>
      </c>
      <c r="W15" s="297">
        <f t="shared" si="3"/>
        <v>0</v>
      </c>
      <c r="X15" s="297">
        <f t="shared" si="3"/>
        <v>0</v>
      </c>
      <c r="Y15" s="297">
        <f t="shared" si="3"/>
        <v>0</v>
      </c>
      <c r="Z15" s="297">
        <f t="shared" si="3"/>
        <v>0</v>
      </c>
      <c r="AA15" s="297">
        <f t="shared" si="3"/>
        <v>0</v>
      </c>
    </row>
    <row r="16" spans="1:27" s="123" customFormat="1" ht="30" customHeight="1" thickBot="1">
      <c r="A16" s="145"/>
      <c r="B16" s="172"/>
      <c r="C16" s="130"/>
      <c r="D16" s="172"/>
      <c r="E16" s="130"/>
      <c r="F16" s="131">
        <f>I16+L16+Q16+V16</f>
        <v>0</v>
      </c>
      <c r="G16" s="131">
        <f>J16+M16+R16+W16</f>
        <v>0</v>
      </c>
      <c r="H16" s="131">
        <f>K16+AA16</f>
        <v>0</v>
      </c>
      <c r="I16" s="131">
        <v>0</v>
      </c>
      <c r="J16" s="131">
        <v>0</v>
      </c>
      <c r="K16" s="131">
        <v>0</v>
      </c>
      <c r="L16" s="131">
        <v>0</v>
      </c>
      <c r="M16" s="131">
        <v>0</v>
      </c>
      <c r="N16" s="131">
        <v>0</v>
      </c>
      <c r="O16" s="132">
        <v>0</v>
      </c>
      <c r="P16" s="131">
        <f>SUM(N16:O16)</f>
        <v>0</v>
      </c>
      <c r="Q16" s="131">
        <v>0</v>
      </c>
      <c r="R16" s="131">
        <v>0</v>
      </c>
      <c r="S16" s="131">
        <v>0</v>
      </c>
      <c r="T16" s="132">
        <v>0</v>
      </c>
      <c r="U16" s="131">
        <f>SUM(S16:T16)</f>
        <v>0</v>
      </c>
      <c r="V16" s="131">
        <v>0</v>
      </c>
      <c r="W16" s="131">
        <v>0</v>
      </c>
      <c r="X16" s="131">
        <v>0</v>
      </c>
      <c r="Y16" s="132">
        <v>0</v>
      </c>
      <c r="Z16" s="131">
        <f>SUM(X16:Y16)</f>
        <v>0</v>
      </c>
      <c r="AA16" s="133">
        <f>P16+U16+Z16</f>
        <v>0</v>
      </c>
    </row>
    <row r="17" spans="3:27" s="116" customFormat="1" ht="4.5" customHeight="1" thickBot="1">
      <c r="C17" s="162"/>
      <c r="E17" s="162"/>
      <c r="F17" s="163"/>
      <c r="G17" s="163"/>
      <c r="H17" s="163"/>
      <c r="I17" s="163"/>
      <c r="J17" s="163"/>
      <c r="K17" s="163"/>
      <c r="L17" s="163"/>
      <c r="M17" s="163"/>
      <c r="N17" s="163"/>
      <c r="O17" s="163"/>
      <c r="P17" s="163"/>
      <c r="Q17" s="163"/>
      <c r="R17" s="163"/>
      <c r="S17" s="163"/>
      <c r="T17" s="163"/>
      <c r="U17" s="163"/>
      <c r="V17" s="163"/>
      <c r="W17" s="163"/>
      <c r="X17" s="163"/>
      <c r="Y17" s="163"/>
      <c r="Z17" s="163"/>
      <c r="AA17" s="163"/>
    </row>
    <row r="18" spans="1:27" s="164" customFormat="1" ht="21.75" customHeight="1" thickBot="1">
      <c r="A18" s="1363" t="s">
        <v>100</v>
      </c>
      <c r="B18" s="1364"/>
      <c r="C18" s="1364"/>
      <c r="D18" s="1364"/>
      <c r="E18" s="1365"/>
      <c r="F18" s="298">
        <f aca="true" t="shared" si="4" ref="F18:AA18">F20+F22</f>
        <v>0</v>
      </c>
      <c r="G18" s="298">
        <f t="shared" si="4"/>
        <v>0</v>
      </c>
      <c r="H18" s="298">
        <f t="shared" si="4"/>
        <v>229597</v>
      </c>
      <c r="I18" s="298">
        <f t="shared" si="4"/>
        <v>0</v>
      </c>
      <c r="J18" s="298">
        <f t="shared" si="4"/>
        <v>0</v>
      </c>
      <c r="K18" s="298">
        <f t="shared" si="4"/>
        <v>229597</v>
      </c>
      <c r="L18" s="298">
        <f t="shared" si="4"/>
        <v>0</v>
      </c>
      <c r="M18" s="298">
        <f t="shared" si="4"/>
        <v>0</v>
      </c>
      <c r="N18" s="298">
        <f t="shared" si="4"/>
        <v>0</v>
      </c>
      <c r="O18" s="298">
        <f t="shared" si="4"/>
        <v>0</v>
      </c>
      <c r="P18" s="298">
        <f t="shared" si="4"/>
        <v>0</v>
      </c>
      <c r="Q18" s="298">
        <f t="shared" si="4"/>
        <v>0</v>
      </c>
      <c r="R18" s="298">
        <f t="shared" si="4"/>
        <v>0</v>
      </c>
      <c r="S18" s="298">
        <f t="shared" si="4"/>
        <v>0</v>
      </c>
      <c r="T18" s="298">
        <f t="shared" si="4"/>
        <v>0</v>
      </c>
      <c r="U18" s="298">
        <f t="shared" si="4"/>
        <v>0</v>
      </c>
      <c r="V18" s="298">
        <f t="shared" si="4"/>
        <v>0</v>
      </c>
      <c r="W18" s="298">
        <f t="shared" si="4"/>
        <v>0</v>
      </c>
      <c r="X18" s="298">
        <f t="shared" si="4"/>
        <v>0</v>
      </c>
      <c r="Y18" s="298">
        <f t="shared" si="4"/>
        <v>0</v>
      </c>
      <c r="Z18" s="298">
        <f t="shared" si="4"/>
        <v>0</v>
      </c>
      <c r="AA18" s="298">
        <f t="shared" si="4"/>
        <v>0</v>
      </c>
    </row>
    <row r="19" spans="3:27" s="116" customFormat="1" ht="4.5" customHeight="1" thickBot="1">
      <c r="C19" s="162"/>
      <c r="E19" s="162"/>
      <c r="F19" s="163"/>
      <c r="G19" s="163"/>
      <c r="H19" s="163"/>
      <c r="I19" s="163"/>
      <c r="J19" s="163"/>
      <c r="K19" s="163"/>
      <c r="L19" s="163"/>
      <c r="M19" s="163"/>
      <c r="N19" s="163"/>
      <c r="O19" s="163"/>
      <c r="P19" s="163"/>
      <c r="Q19" s="163"/>
      <c r="R19" s="163"/>
      <c r="S19" s="163"/>
      <c r="T19" s="163"/>
      <c r="U19" s="163"/>
      <c r="V19" s="163"/>
      <c r="W19" s="163"/>
      <c r="X19" s="163"/>
      <c r="Y19" s="163"/>
      <c r="Z19" s="163"/>
      <c r="AA19" s="163"/>
    </row>
    <row r="20" spans="1:27" s="6" customFormat="1" ht="21" customHeight="1" thickBot="1">
      <c r="A20" s="1376" t="s">
        <v>645</v>
      </c>
      <c r="B20" s="1377"/>
      <c r="C20" s="1377"/>
      <c r="D20" s="1377"/>
      <c r="E20" s="1378"/>
      <c r="F20" s="297">
        <f aca="true" t="shared" si="5" ref="F20:AA20">SUM(F21)</f>
        <v>0</v>
      </c>
      <c r="G20" s="297">
        <f t="shared" si="5"/>
        <v>0</v>
      </c>
      <c r="H20" s="297">
        <f t="shared" si="5"/>
        <v>0</v>
      </c>
      <c r="I20" s="297">
        <f t="shared" si="5"/>
        <v>0</v>
      </c>
      <c r="J20" s="297">
        <f t="shared" si="5"/>
        <v>0</v>
      </c>
      <c r="K20" s="297">
        <f t="shared" si="5"/>
        <v>0</v>
      </c>
      <c r="L20" s="297">
        <f t="shared" si="5"/>
        <v>0</v>
      </c>
      <c r="M20" s="297">
        <f t="shared" si="5"/>
        <v>0</v>
      </c>
      <c r="N20" s="297">
        <f t="shared" si="5"/>
        <v>0</v>
      </c>
      <c r="O20" s="297">
        <f t="shared" si="5"/>
        <v>0</v>
      </c>
      <c r="P20" s="297">
        <f t="shared" si="5"/>
        <v>0</v>
      </c>
      <c r="Q20" s="297">
        <f t="shared" si="5"/>
        <v>0</v>
      </c>
      <c r="R20" s="297">
        <f t="shared" si="5"/>
        <v>0</v>
      </c>
      <c r="S20" s="297">
        <f t="shared" si="5"/>
        <v>0</v>
      </c>
      <c r="T20" s="297">
        <f t="shared" si="5"/>
        <v>0</v>
      </c>
      <c r="U20" s="297">
        <f t="shared" si="5"/>
        <v>0</v>
      </c>
      <c r="V20" s="297">
        <f t="shared" si="5"/>
        <v>0</v>
      </c>
      <c r="W20" s="297">
        <f t="shared" si="5"/>
        <v>0</v>
      </c>
      <c r="X20" s="297">
        <f t="shared" si="5"/>
        <v>0</v>
      </c>
      <c r="Y20" s="297">
        <f t="shared" si="5"/>
        <v>0</v>
      </c>
      <c r="Z20" s="297">
        <f t="shared" si="5"/>
        <v>0</v>
      </c>
      <c r="AA20" s="297">
        <f t="shared" si="5"/>
        <v>0</v>
      </c>
    </row>
    <row r="21" spans="1:27" s="123" customFormat="1" ht="30" customHeight="1" thickBot="1">
      <c r="A21" s="145"/>
      <c r="B21" s="172"/>
      <c r="C21" s="130"/>
      <c r="D21" s="172"/>
      <c r="E21" s="130"/>
      <c r="F21" s="131">
        <f>I21+L21</f>
        <v>0</v>
      </c>
      <c r="G21" s="131">
        <f>J21+M21</f>
        <v>0</v>
      </c>
      <c r="H21" s="131">
        <f>K21+P21</f>
        <v>0</v>
      </c>
      <c r="I21" s="131">
        <v>0</v>
      </c>
      <c r="J21" s="131">
        <v>0</v>
      </c>
      <c r="K21" s="131">
        <v>0</v>
      </c>
      <c r="L21" s="131">
        <v>0</v>
      </c>
      <c r="M21" s="131">
        <v>0</v>
      </c>
      <c r="N21" s="131">
        <v>0</v>
      </c>
      <c r="O21" s="132">
        <v>0</v>
      </c>
      <c r="P21" s="131">
        <f>SUM(N21:O21)</f>
        <v>0</v>
      </c>
      <c r="Q21" s="131">
        <v>0</v>
      </c>
      <c r="R21" s="131">
        <v>0</v>
      </c>
      <c r="S21" s="131">
        <v>0</v>
      </c>
      <c r="T21" s="132">
        <v>0</v>
      </c>
      <c r="U21" s="131">
        <f>SUM(S21:T21)</f>
        <v>0</v>
      </c>
      <c r="V21" s="131">
        <v>0</v>
      </c>
      <c r="W21" s="131">
        <v>0</v>
      </c>
      <c r="X21" s="131">
        <v>0</v>
      </c>
      <c r="Y21" s="132">
        <v>0</v>
      </c>
      <c r="Z21" s="131">
        <f>SUM(X21:Y21)</f>
        <v>0</v>
      </c>
      <c r="AA21" s="133">
        <f>P21+U21+Z21</f>
        <v>0</v>
      </c>
    </row>
    <row r="22" spans="1:27" s="6" customFormat="1" ht="21" customHeight="1" thickBot="1">
      <c r="A22" s="1376" t="s">
        <v>646</v>
      </c>
      <c r="B22" s="1377"/>
      <c r="C22" s="1377"/>
      <c r="D22" s="1377"/>
      <c r="E22" s="1378"/>
      <c r="F22" s="297">
        <f aca="true" t="shared" si="6" ref="F22:AA22">SUM(F23:F25)</f>
        <v>0</v>
      </c>
      <c r="G22" s="297">
        <f t="shared" si="6"/>
        <v>0</v>
      </c>
      <c r="H22" s="297">
        <f t="shared" si="6"/>
        <v>229597</v>
      </c>
      <c r="I22" s="297">
        <f t="shared" si="6"/>
        <v>0</v>
      </c>
      <c r="J22" s="297">
        <f t="shared" si="6"/>
        <v>0</v>
      </c>
      <c r="K22" s="297">
        <f t="shared" si="6"/>
        <v>229597</v>
      </c>
      <c r="L22" s="297">
        <f t="shared" si="6"/>
        <v>0</v>
      </c>
      <c r="M22" s="297">
        <f t="shared" si="6"/>
        <v>0</v>
      </c>
      <c r="N22" s="297">
        <f t="shared" si="6"/>
        <v>0</v>
      </c>
      <c r="O22" s="297">
        <f t="shared" si="6"/>
        <v>0</v>
      </c>
      <c r="P22" s="297">
        <f t="shared" si="6"/>
        <v>0</v>
      </c>
      <c r="Q22" s="297">
        <f t="shared" si="6"/>
        <v>0</v>
      </c>
      <c r="R22" s="297">
        <f t="shared" si="6"/>
        <v>0</v>
      </c>
      <c r="S22" s="297">
        <f t="shared" si="6"/>
        <v>0</v>
      </c>
      <c r="T22" s="297">
        <f t="shared" si="6"/>
        <v>0</v>
      </c>
      <c r="U22" s="297">
        <f t="shared" si="6"/>
        <v>0</v>
      </c>
      <c r="V22" s="297">
        <f t="shared" si="6"/>
        <v>0</v>
      </c>
      <c r="W22" s="297">
        <f t="shared" si="6"/>
        <v>0</v>
      </c>
      <c r="X22" s="297">
        <f t="shared" si="6"/>
        <v>0</v>
      </c>
      <c r="Y22" s="297">
        <f t="shared" si="6"/>
        <v>0</v>
      </c>
      <c r="Z22" s="297">
        <f t="shared" si="6"/>
        <v>0</v>
      </c>
      <c r="AA22" s="297">
        <f t="shared" si="6"/>
        <v>0</v>
      </c>
    </row>
    <row r="23" spans="1:27" s="123" customFormat="1" ht="80.25" customHeight="1">
      <c r="A23" s="139" t="s">
        <v>104</v>
      </c>
      <c r="B23" s="134" t="s">
        <v>55</v>
      </c>
      <c r="C23" s="137" t="s">
        <v>102</v>
      </c>
      <c r="D23" s="134" t="s">
        <v>592</v>
      </c>
      <c r="E23" s="139" t="s">
        <v>647</v>
      </c>
      <c r="F23" s="141">
        <f aca="true" t="shared" si="7" ref="F23:G25">I23+L23+Q23+V23</f>
        <v>0</v>
      </c>
      <c r="G23" s="141">
        <f t="shared" si="7"/>
        <v>0</v>
      </c>
      <c r="H23" s="141">
        <v>196544</v>
      </c>
      <c r="I23" s="141">
        <v>0</v>
      </c>
      <c r="J23" s="141">
        <v>0</v>
      </c>
      <c r="K23" s="141">
        <v>196544</v>
      </c>
      <c r="L23" s="141">
        <v>0</v>
      </c>
      <c r="M23" s="141">
        <v>0</v>
      </c>
      <c r="N23" s="141">
        <v>0</v>
      </c>
      <c r="O23" s="142">
        <v>0</v>
      </c>
      <c r="P23" s="141">
        <f>SUM(N23:O23)</f>
        <v>0</v>
      </c>
      <c r="Q23" s="141">
        <v>0</v>
      </c>
      <c r="R23" s="141">
        <v>0</v>
      </c>
      <c r="S23" s="141">
        <v>0</v>
      </c>
      <c r="T23" s="142">
        <v>0</v>
      </c>
      <c r="U23" s="141">
        <f>SUM(S23:T23)</f>
        <v>0</v>
      </c>
      <c r="V23" s="141">
        <v>0</v>
      </c>
      <c r="W23" s="141">
        <v>0</v>
      </c>
      <c r="X23" s="141">
        <v>0</v>
      </c>
      <c r="Y23" s="142">
        <v>0</v>
      </c>
      <c r="Z23" s="141">
        <f>SUM(X23:Y23)</f>
        <v>0</v>
      </c>
      <c r="AA23" s="128">
        <f>P23+U23+Z23</f>
        <v>0</v>
      </c>
    </row>
    <row r="24" spans="1:27" s="123" customFormat="1" ht="40.5" customHeight="1">
      <c r="A24" s="122" t="s">
        <v>106</v>
      </c>
      <c r="B24" s="135" t="s">
        <v>499</v>
      </c>
      <c r="C24" s="127" t="s">
        <v>102</v>
      </c>
      <c r="D24" s="135" t="s">
        <v>510</v>
      </c>
      <c r="E24" s="122" t="s">
        <v>648</v>
      </c>
      <c r="F24" s="120">
        <f t="shared" si="7"/>
        <v>0</v>
      </c>
      <c r="G24" s="120">
        <f t="shared" si="7"/>
        <v>0</v>
      </c>
      <c r="H24" s="120">
        <v>13777</v>
      </c>
      <c r="I24" s="120">
        <v>0</v>
      </c>
      <c r="J24" s="120">
        <v>0</v>
      </c>
      <c r="K24" s="120">
        <v>13777</v>
      </c>
      <c r="L24" s="120">
        <v>0</v>
      </c>
      <c r="M24" s="120">
        <v>0</v>
      </c>
      <c r="N24" s="120">
        <v>0</v>
      </c>
      <c r="O24" s="121">
        <v>0</v>
      </c>
      <c r="P24" s="120">
        <f>SUM(N24:O24)</f>
        <v>0</v>
      </c>
      <c r="Q24" s="120">
        <v>0</v>
      </c>
      <c r="R24" s="120">
        <v>0</v>
      </c>
      <c r="S24" s="120">
        <v>0</v>
      </c>
      <c r="T24" s="121">
        <v>0</v>
      </c>
      <c r="U24" s="120">
        <f>SUM(S24:T24)</f>
        <v>0</v>
      </c>
      <c r="V24" s="120">
        <v>0</v>
      </c>
      <c r="W24" s="120">
        <v>0</v>
      </c>
      <c r="X24" s="120">
        <v>0</v>
      </c>
      <c r="Y24" s="121">
        <v>0</v>
      </c>
      <c r="Z24" s="120">
        <f>SUM(X24:Y24)</f>
        <v>0</v>
      </c>
      <c r="AA24" s="125">
        <f>P24+U24+Z24</f>
        <v>0</v>
      </c>
    </row>
    <row r="25" spans="1:27" s="123" customFormat="1" ht="30" customHeight="1" thickBot="1">
      <c r="A25" s="140" t="s">
        <v>51</v>
      </c>
      <c r="B25" s="136" t="s">
        <v>113</v>
      </c>
      <c r="C25" s="138" t="s">
        <v>102</v>
      </c>
      <c r="D25" s="136" t="s">
        <v>500</v>
      </c>
      <c r="E25" s="140" t="s">
        <v>649</v>
      </c>
      <c r="F25" s="124">
        <f t="shared" si="7"/>
        <v>0</v>
      </c>
      <c r="G25" s="124">
        <f t="shared" si="7"/>
        <v>0</v>
      </c>
      <c r="H25" s="126">
        <v>19276</v>
      </c>
      <c r="I25" s="126">
        <v>0</v>
      </c>
      <c r="J25" s="126">
        <v>0</v>
      </c>
      <c r="K25" s="126">
        <v>19276</v>
      </c>
      <c r="L25" s="126">
        <v>0</v>
      </c>
      <c r="M25" s="126">
        <v>0</v>
      </c>
      <c r="N25" s="126">
        <v>0</v>
      </c>
      <c r="O25" s="143">
        <v>0</v>
      </c>
      <c r="P25" s="126">
        <f>SUM(N25:O25)</f>
        <v>0</v>
      </c>
      <c r="Q25" s="126">
        <v>0</v>
      </c>
      <c r="R25" s="126">
        <v>0</v>
      </c>
      <c r="S25" s="126">
        <v>0</v>
      </c>
      <c r="T25" s="143">
        <v>0</v>
      </c>
      <c r="U25" s="126">
        <f>SUM(S25:T25)</f>
        <v>0</v>
      </c>
      <c r="V25" s="126">
        <v>0</v>
      </c>
      <c r="W25" s="126">
        <v>0</v>
      </c>
      <c r="X25" s="126">
        <v>0</v>
      </c>
      <c r="Y25" s="143">
        <v>0</v>
      </c>
      <c r="Z25" s="126">
        <f>SUM(X25:Y25)</f>
        <v>0</v>
      </c>
      <c r="AA25" s="144">
        <f>P25+U25+Z25</f>
        <v>0</v>
      </c>
    </row>
    <row r="26" spans="3:27" s="116" customFormat="1" ht="4.5" customHeight="1" thickBot="1">
      <c r="C26" s="162"/>
      <c r="E26" s="162"/>
      <c r="F26" s="163"/>
      <c r="G26" s="163"/>
      <c r="H26" s="163"/>
      <c r="I26" s="163"/>
      <c r="J26" s="163"/>
      <c r="K26" s="163"/>
      <c r="L26" s="163"/>
      <c r="M26" s="163"/>
      <c r="N26" s="163"/>
      <c r="O26" s="163"/>
      <c r="P26" s="163"/>
      <c r="Q26" s="163"/>
      <c r="R26" s="163"/>
      <c r="S26" s="163"/>
      <c r="T26" s="163"/>
      <c r="U26" s="163"/>
      <c r="V26" s="163"/>
      <c r="W26" s="163"/>
      <c r="X26" s="163"/>
      <c r="Y26" s="163"/>
      <c r="Z26" s="163"/>
      <c r="AA26" s="163"/>
    </row>
    <row r="27" spans="1:27" s="164" customFormat="1" ht="21.75" customHeight="1" thickBot="1">
      <c r="A27" s="1363" t="s">
        <v>101</v>
      </c>
      <c r="B27" s="1364"/>
      <c r="C27" s="1364"/>
      <c r="D27" s="1364"/>
      <c r="E27" s="1365"/>
      <c r="F27" s="298">
        <f aca="true" t="shared" si="8" ref="F27:AA27">F29+F32</f>
        <v>0</v>
      </c>
      <c r="G27" s="298">
        <f t="shared" si="8"/>
        <v>0</v>
      </c>
      <c r="H27" s="298">
        <f t="shared" si="8"/>
        <v>0</v>
      </c>
      <c r="I27" s="298">
        <f t="shared" si="8"/>
        <v>0</v>
      </c>
      <c r="J27" s="298">
        <f t="shared" si="8"/>
        <v>0</v>
      </c>
      <c r="K27" s="298">
        <f t="shared" si="8"/>
        <v>0</v>
      </c>
      <c r="L27" s="298">
        <f t="shared" si="8"/>
        <v>0</v>
      </c>
      <c r="M27" s="298">
        <f t="shared" si="8"/>
        <v>0</v>
      </c>
      <c r="N27" s="298">
        <f t="shared" si="8"/>
        <v>0</v>
      </c>
      <c r="O27" s="298">
        <f t="shared" si="8"/>
        <v>0</v>
      </c>
      <c r="P27" s="298">
        <f t="shared" si="8"/>
        <v>0</v>
      </c>
      <c r="Q27" s="298">
        <f t="shared" si="8"/>
        <v>0</v>
      </c>
      <c r="R27" s="298">
        <f t="shared" si="8"/>
        <v>0</v>
      </c>
      <c r="S27" s="298">
        <f t="shared" si="8"/>
        <v>0</v>
      </c>
      <c r="T27" s="298">
        <f t="shared" si="8"/>
        <v>0</v>
      </c>
      <c r="U27" s="298">
        <f t="shared" si="8"/>
        <v>0</v>
      </c>
      <c r="V27" s="298">
        <f t="shared" si="8"/>
        <v>0</v>
      </c>
      <c r="W27" s="298">
        <f t="shared" si="8"/>
        <v>0</v>
      </c>
      <c r="X27" s="298">
        <f t="shared" si="8"/>
        <v>0</v>
      </c>
      <c r="Y27" s="298">
        <f t="shared" si="8"/>
        <v>0</v>
      </c>
      <c r="Z27" s="298">
        <f t="shared" si="8"/>
        <v>0</v>
      </c>
      <c r="AA27" s="298">
        <f t="shared" si="8"/>
        <v>0</v>
      </c>
    </row>
    <row r="28" spans="3:27" s="116" customFormat="1" ht="4.5" customHeight="1" thickBot="1">
      <c r="C28" s="162"/>
      <c r="E28" s="162"/>
      <c r="F28" s="163"/>
      <c r="G28" s="163"/>
      <c r="H28" s="163"/>
      <c r="I28" s="163"/>
      <c r="J28" s="163"/>
      <c r="K28" s="163"/>
      <c r="L28" s="163"/>
      <c r="M28" s="163"/>
      <c r="N28" s="163"/>
      <c r="O28" s="163"/>
      <c r="P28" s="163"/>
      <c r="Q28" s="163"/>
      <c r="R28" s="163"/>
      <c r="S28" s="163"/>
      <c r="T28" s="163"/>
      <c r="U28" s="163"/>
      <c r="V28" s="163"/>
      <c r="W28" s="163"/>
      <c r="X28" s="163"/>
      <c r="Y28" s="163"/>
      <c r="Z28" s="163"/>
      <c r="AA28" s="163"/>
    </row>
    <row r="29" spans="1:27" s="6" customFormat="1" ht="21" customHeight="1" thickBot="1">
      <c r="A29" s="1376" t="s">
        <v>645</v>
      </c>
      <c r="B29" s="1377"/>
      <c r="C29" s="1377"/>
      <c r="D29" s="1377"/>
      <c r="E29" s="1378"/>
      <c r="F29" s="297">
        <f aca="true" t="shared" si="9" ref="F29:AA29">SUM(F30:F31)</f>
        <v>0</v>
      </c>
      <c r="G29" s="297">
        <f t="shared" si="9"/>
        <v>0</v>
      </c>
      <c r="H29" s="297">
        <f t="shared" si="9"/>
        <v>0</v>
      </c>
      <c r="I29" s="297">
        <f t="shared" si="9"/>
        <v>0</v>
      </c>
      <c r="J29" s="297">
        <f t="shared" si="9"/>
        <v>0</v>
      </c>
      <c r="K29" s="297">
        <f t="shared" si="9"/>
        <v>0</v>
      </c>
      <c r="L29" s="297">
        <f t="shared" si="9"/>
        <v>0</v>
      </c>
      <c r="M29" s="297">
        <f t="shared" si="9"/>
        <v>0</v>
      </c>
      <c r="N29" s="297">
        <f t="shared" si="9"/>
        <v>0</v>
      </c>
      <c r="O29" s="297">
        <f t="shared" si="9"/>
        <v>0</v>
      </c>
      <c r="P29" s="297">
        <f t="shared" si="9"/>
        <v>0</v>
      </c>
      <c r="Q29" s="297">
        <f t="shared" si="9"/>
        <v>0</v>
      </c>
      <c r="R29" s="297">
        <f t="shared" si="9"/>
        <v>0</v>
      </c>
      <c r="S29" s="297">
        <f t="shared" si="9"/>
        <v>0</v>
      </c>
      <c r="T29" s="297">
        <f t="shared" si="9"/>
        <v>0</v>
      </c>
      <c r="U29" s="297">
        <f t="shared" si="9"/>
        <v>0</v>
      </c>
      <c r="V29" s="297">
        <f t="shared" si="9"/>
        <v>0</v>
      </c>
      <c r="W29" s="297">
        <f t="shared" si="9"/>
        <v>0</v>
      </c>
      <c r="X29" s="297">
        <f t="shared" si="9"/>
        <v>0</v>
      </c>
      <c r="Y29" s="297">
        <f t="shared" si="9"/>
        <v>0</v>
      </c>
      <c r="Z29" s="297">
        <f t="shared" si="9"/>
        <v>0</v>
      </c>
      <c r="AA29" s="297">
        <f t="shared" si="9"/>
        <v>0</v>
      </c>
    </row>
    <row r="30" spans="1:27" s="123" customFormat="1" ht="30" customHeight="1">
      <c r="A30" s="1353" t="s">
        <v>30</v>
      </c>
      <c r="B30" s="1351" t="s">
        <v>498</v>
      </c>
      <c r="C30" s="1349" t="s">
        <v>102</v>
      </c>
      <c r="D30" s="1351" t="s">
        <v>175</v>
      </c>
      <c r="E30" s="1349" t="s">
        <v>650</v>
      </c>
      <c r="F30" s="1345">
        <f>L30</f>
        <v>0</v>
      </c>
      <c r="G30" s="1345">
        <f>M30</f>
        <v>0</v>
      </c>
      <c r="H30" s="1345">
        <f>P30+P31</f>
        <v>0</v>
      </c>
      <c r="I30" s="1345">
        <v>0</v>
      </c>
      <c r="J30" s="1345">
        <v>0</v>
      </c>
      <c r="K30" s="1345">
        <v>0</v>
      </c>
      <c r="L30" s="1345">
        <v>0</v>
      </c>
      <c r="M30" s="1345">
        <v>0</v>
      </c>
      <c r="N30" s="1345">
        <v>0</v>
      </c>
      <c r="O30" s="1347">
        <v>0</v>
      </c>
      <c r="P30" s="141">
        <f>SUM(N30:O30)</f>
        <v>0</v>
      </c>
      <c r="Q30" s="1345">
        <v>0</v>
      </c>
      <c r="R30" s="1345">
        <v>0</v>
      </c>
      <c r="S30" s="1345">
        <v>0</v>
      </c>
      <c r="T30" s="1347">
        <v>0</v>
      </c>
      <c r="U30" s="141">
        <f>SUM(S30:T30)</f>
        <v>0</v>
      </c>
      <c r="V30" s="1345">
        <v>0</v>
      </c>
      <c r="W30" s="1345">
        <v>0</v>
      </c>
      <c r="X30" s="1345">
        <v>0</v>
      </c>
      <c r="Y30" s="1347">
        <v>0</v>
      </c>
      <c r="Z30" s="141">
        <f>SUM(X30:Y30)</f>
        <v>0</v>
      </c>
      <c r="AA30" s="128">
        <f>P30+U30+Z30</f>
        <v>0</v>
      </c>
    </row>
    <row r="31" spans="1:27" s="123" customFormat="1" ht="30" customHeight="1" thickBot="1">
      <c r="A31" s="1354"/>
      <c r="B31" s="1344"/>
      <c r="C31" s="1350"/>
      <c r="D31" s="1344"/>
      <c r="E31" s="1350"/>
      <c r="F31" s="1346"/>
      <c r="G31" s="1346"/>
      <c r="H31" s="1346"/>
      <c r="I31" s="1346"/>
      <c r="J31" s="1346"/>
      <c r="K31" s="1346"/>
      <c r="L31" s="1346"/>
      <c r="M31" s="1346"/>
      <c r="N31" s="1346"/>
      <c r="O31" s="1348"/>
      <c r="P31" s="400" t="s">
        <v>277</v>
      </c>
      <c r="Q31" s="1346"/>
      <c r="R31" s="1346"/>
      <c r="S31" s="1346"/>
      <c r="T31" s="1348"/>
      <c r="U31" s="400" t="s">
        <v>277</v>
      </c>
      <c r="V31" s="1346"/>
      <c r="W31" s="1346"/>
      <c r="X31" s="1346"/>
      <c r="Y31" s="1348"/>
      <c r="Z31" s="400" t="s">
        <v>277</v>
      </c>
      <c r="AA31" s="401" t="s">
        <v>277</v>
      </c>
    </row>
    <row r="32" spans="1:27" s="6" customFormat="1" ht="21" customHeight="1" thickBot="1">
      <c r="A32" s="1376" t="s">
        <v>646</v>
      </c>
      <c r="B32" s="1377"/>
      <c r="C32" s="1377"/>
      <c r="D32" s="1377"/>
      <c r="E32" s="1378"/>
      <c r="F32" s="297">
        <f aca="true" t="shared" si="10" ref="F32:AA32">SUM(F33)</f>
        <v>0</v>
      </c>
      <c r="G32" s="297">
        <f t="shared" si="10"/>
        <v>0</v>
      </c>
      <c r="H32" s="297">
        <f t="shared" si="10"/>
        <v>0</v>
      </c>
      <c r="I32" s="297">
        <f t="shared" si="10"/>
        <v>0</v>
      </c>
      <c r="J32" s="297">
        <f t="shared" si="10"/>
        <v>0</v>
      </c>
      <c r="K32" s="297">
        <f t="shared" si="10"/>
        <v>0</v>
      </c>
      <c r="L32" s="297">
        <f t="shared" si="10"/>
        <v>0</v>
      </c>
      <c r="M32" s="297">
        <f t="shared" si="10"/>
        <v>0</v>
      </c>
      <c r="N32" s="297">
        <f t="shared" si="10"/>
        <v>0</v>
      </c>
      <c r="O32" s="297">
        <f t="shared" si="10"/>
        <v>0</v>
      </c>
      <c r="P32" s="297">
        <f t="shared" si="10"/>
        <v>0</v>
      </c>
      <c r="Q32" s="297">
        <f t="shared" si="10"/>
        <v>0</v>
      </c>
      <c r="R32" s="297">
        <f t="shared" si="10"/>
        <v>0</v>
      </c>
      <c r="S32" s="297">
        <f t="shared" si="10"/>
        <v>0</v>
      </c>
      <c r="T32" s="297">
        <f t="shared" si="10"/>
        <v>0</v>
      </c>
      <c r="U32" s="297">
        <f t="shared" si="10"/>
        <v>0</v>
      </c>
      <c r="V32" s="297">
        <f t="shared" si="10"/>
        <v>0</v>
      </c>
      <c r="W32" s="297">
        <f t="shared" si="10"/>
        <v>0</v>
      </c>
      <c r="X32" s="297">
        <f t="shared" si="10"/>
        <v>0</v>
      </c>
      <c r="Y32" s="297">
        <f t="shared" si="10"/>
        <v>0</v>
      </c>
      <c r="Z32" s="297">
        <f t="shared" si="10"/>
        <v>0</v>
      </c>
      <c r="AA32" s="297">
        <f t="shared" si="10"/>
        <v>0</v>
      </c>
    </row>
    <row r="33" spans="1:27" s="123" customFormat="1" ht="30" customHeight="1" thickBot="1">
      <c r="A33" s="145"/>
      <c r="B33" s="172"/>
      <c r="C33" s="130"/>
      <c r="D33" s="130"/>
      <c r="E33" s="130"/>
      <c r="F33" s="131">
        <f>I33+L33+Q33+V33</f>
        <v>0</v>
      </c>
      <c r="G33" s="131">
        <f>J33+M33+R33+W33</f>
        <v>0</v>
      </c>
      <c r="H33" s="131">
        <f>K33+AA33</f>
        <v>0</v>
      </c>
      <c r="I33" s="131">
        <v>0</v>
      </c>
      <c r="J33" s="131">
        <v>0</v>
      </c>
      <c r="K33" s="131">
        <v>0</v>
      </c>
      <c r="L33" s="131">
        <v>0</v>
      </c>
      <c r="M33" s="131">
        <v>0</v>
      </c>
      <c r="N33" s="131">
        <v>0</v>
      </c>
      <c r="O33" s="132">
        <v>0</v>
      </c>
      <c r="P33" s="131">
        <f>SUM(N33:O33)</f>
        <v>0</v>
      </c>
      <c r="Q33" s="131">
        <v>0</v>
      </c>
      <c r="R33" s="131">
        <v>0</v>
      </c>
      <c r="S33" s="131">
        <v>0</v>
      </c>
      <c r="T33" s="132">
        <v>0</v>
      </c>
      <c r="U33" s="131">
        <f>SUM(S33:T33)</f>
        <v>0</v>
      </c>
      <c r="V33" s="131">
        <v>0</v>
      </c>
      <c r="W33" s="131">
        <v>0</v>
      </c>
      <c r="X33" s="131">
        <v>0</v>
      </c>
      <c r="Y33" s="132">
        <v>0</v>
      </c>
      <c r="Z33" s="131">
        <f>SUM(X33:Y33)</f>
        <v>0</v>
      </c>
      <c r="AA33" s="133">
        <f>P33+U33+Z33</f>
        <v>0</v>
      </c>
    </row>
    <row r="34" spans="1:26" s="123" customFormat="1" ht="12.75" customHeight="1">
      <c r="A34" s="115"/>
      <c r="B34" s="115"/>
      <c r="C34" s="117"/>
      <c r="D34" s="117"/>
      <c r="E34" s="118"/>
      <c r="F34" s="119"/>
      <c r="G34" s="119"/>
      <c r="H34" s="119"/>
      <c r="I34" s="119"/>
      <c r="J34" s="119"/>
      <c r="K34" s="119"/>
      <c r="L34" s="119"/>
      <c r="M34" s="119"/>
      <c r="N34" s="119"/>
      <c r="O34" s="119"/>
      <c r="P34" s="119"/>
      <c r="Q34" s="119"/>
      <c r="R34" s="119"/>
      <c r="S34" s="119"/>
      <c r="T34" s="119"/>
      <c r="U34" s="119"/>
      <c r="V34" s="119"/>
      <c r="W34" s="119"/>
      <c r="X34" s="119"/>
      <c r="Y34" s="119"/>
      <c r="Z34" s="119"/>
    </row>
    <row r="35" spans="1:26" s="123" customFormat="1" ht="12.75" customHeight="1">
      <c r="A35" s="115"/>
      <c r="B35" s="115"/>
      <c r="C35" s="117"/>
      <c r="D35" s="117"/>
      <c r="E35" s="118"/>
      <c r="F35" s="119"/>
      <c r="G35" s="119"/>
      <c r="H35" s="119"/>
      <c r="I35" s="119"/>
      <c r="J35" s="119"/>
      <c r="K35" s="119"/>
      <c r="L35" s="119"/>
      <c r="M35" s="119"/>
      <c r="N35" s="119"/>
      <c r="O35" s="119"/>
      <c r="P35" s="119"/>
      <c r="Q35" s="119"/>
      <c r="R35" s="119"/>
      <c r="S35" s="119"/>
      <c r="T35" s="119"/>
      <c r="U35" s="119"/>
      <c r="V35" s="119"/>
      <c r="W35" s="119"/>
      <c r="X35" s="119"/>
      <c r="Y35" s="119"/>
      <c r="Z35" s="119"/>
    </row>
    <row r="36" spans="1:27" s="166" customFormat="1" ht="15" customHeight="1">
      <c r="A36" s="165" t="s">
        <v>420</v>
      </c>
      <c r="B36" s="1355" t="s">
        <v>11</v>
      </c>
      <c r="C36" s="1355"/>
      <c r="D36" s="1355"/>
      <c r="E36" s="1355"/>
      <c r="F36" s="1355"/>
      <c r="G36" s="1355"/>
      <c r="H36" s="1355"/>
      <c r="I36" s="1355"/>
      <c r="J36" s="1355"/>
      <c r="K36" s="1355"/>
      <c r="L36" s="1355"/>
      <c r="M36" s="1355"/>
      <c r="N36" s="1355"/>
      <c r="O36" s="1355"/>
      <c r="P36" s="1355"/>
      <c r="Q36" s="1355"/>
      <c r="R36" s="1355"/>
      <c r="S36" s="1355"/>
      <c r="T36" s="1355"/>
      <c r="U36" s="1355"/>
      <c r="V36" s="1355"/>
      <c r="W36" s="1355"/>
      <c r="X36" s="1355"/>
      <c r="Y36" s="1355"/>
      <c r="Z36" s="1355"/>
      <c r="AA36" s="1355"/>
    </row>
    <row r="37" spans="1:26" s="167" customFormat="1" ht="12.75" customHeight="1">
      <c r="A37" s="148"/>
      <c r="B37" s="146"/>
      <c r="C37" s="148"/>
      <c r="D37" s="148"/>
      <c r="E37" s="148"/>
      <c r="F37" s="149"/>
      <c r="G37" s="149"/>
      <c r="H37" s="150"/>
      <c r="I37" s="150"/>
      <c r="J37" s="150"/>
      <c r="K37" s="150"/>
      <c r="L37" s="150"/>
      <c r="M37" s="150"/>
      <c r="N37" s="150"/>
      <c r="O37" s="150"/>
      <c r="P37" s="150"/>
      <c r="Q37" s="150"/>
      <c r="R37" s="150"/>
      <c r="S37" s="150"/>
      <c r="T37" s="150"/>
      <c r="U37" s="150"/>
      <c r="V37" s="150"/>
      <c r="W37" s="150"/>
      <c r="X37" s="150"/>
      <c r="Y37" s="150"/>
      <c r="Z37" s="150"/>
    </row>
    <row r="38" spans="1:27" s="166" customFormat="1" ht="15" customHeight="1">
      <c r="A38" s="168"/>
      <c r="B38" s="1355" t="s">
        <v>651</v>
      </c>
      <c r="C38" s="1355"/>
      <c r="D38" s="1355"/>
      <c r="E38" s="1355"/>
      <c r="F38" s="1355"/>
      <c r="G38" s="1355"/>
      <c r="H38" s="1355"/>
      <c r="I38" s="1355"/>
      <c r="J38" s="1355"/>
      <c r="K38" s="1355"/>
      <c r="L38" s="1355"/>
      <c r="M38" s="1355"/>
      <c r="N38" s="1355"/>
      <c r="O38" s="1355"/>
      <c r="P38" s="1355"/>
      <c r="Q38" s="1355"/>
      <c r="R38" s="1355"/>
      <c r="S38" s="1355"/>
      <c r="T38" s="1355"/>
      <c r="U38" s="1355"/>
      <c r="V38" s="1355"/>
      <c r="W38" s="1355"/>
      <c r="X38" s="1355"/>
      <c r="Y38" s="1355"/>
      <c r="Z38" s="1355"/>
      <c r="AA38" s="1355"/>
    </row>
    <row r="39" spans="1:26" s="167" customFormat="1" ht="12.75" customHeight="1">
      <c r="A39" s="148"/>
      <c r="B39" s="146"/>
      <c r="C39" s="148"/>
      <c r="D39" s="148"/>
      <c r="E39" s="148"/>
      <c r="F39" s="149"/>
      <c r="G39" s="149"/>
      <c r="H39" s="150"/>
      <c r="I39" s="150"/>
      <c r="J39" s="150"/>
      <c r="K39" s="150"/>
      <c r="L39" s="150"/>
      <c r="M39" s="150"/>
      <c r="N39" s="150"/>
      <c r="O39" s="150"/>
      <c r="P39" s="150"/>
      <c r="Q39" s="150"/>
      <c r="R39" s="150"/>
      <c r="S39" s="150"/>
      <c r="T39" s="150"/>
      <c r="U39" s="150"/>
      <c r="V39" s="150"/>
      <c r="W39" s="150"/>
      <c r="X39" s="150"/>
      <c r="Y39" s="150"/>
      <c r="Z39" s="150"/>
    </row>
    <row r="40" spans="1:20" ht="27.75" customHeight="1">
      <c r="A40" s="186" t="s">
        <v>12</v>
      </c>
      <c r="B40" s="1352" t="s">
        <v>114</v>
      </c>
      <c r="C40" s="1352"/>
      <c r="D40" s="1352"/>
      <c r="E40" s="1352"/>
      <c r="F40" s="1352"/>
      <c r="G40" s="1352"/>
      <c r="H40" s="1352"/>
      <c r="I40" s="1352"/>
      <c r="J40" s="1352"/>
      <c r="K40" s="1352"/>
      <c r="L40" s="1352"/>
      <c r="M40" s="1352"/>
      <c r="N40" s="1352"/>
      <c r="O40" s="1352"/>
      <c r="P40" s="1352"/>
      <c r="Q40" s="1352"/>
      <c r="R40" s="1352"/>
      <c r="S40" s="1352"/>
      <c r="T40" s="1352"/>
    </row>
    <row r="41" spans="1:26" s="167" customFormat="1" ht="12.75" customHeight="1">
      <c r="A41" s="148"/>
      <c r="B41" s="146"/>
      <c r="C41" s="148"/>
      <c r="D41" s="148"/>
      <c r="E41" s="148"/>
      <c r="F41" s="149"/>
      <c r="G41" s="149"/>
      <c r="H41" s="150"/>
      <c r="I41" s="150"/>
      <c r="J41" s="150"/>
      <c r="K41" s="150"/>
      <c r="L41" s="150"/>
      <c r="M41" s="150"/>
      <c r="N41" s="150"/>
      <c r="O41" s="150"/>
      <c r="P41" s="150"/>
      <c r="Q41" s="150"/>
      <c r="R41" s="150"/>
      <c r="S41" s="150"/>
      <c r="T41" s="150"/>
      <c r="U41" s="150"/>
      <c r="V41" s="150"/>
      <c r="W41" s="150"/>
      <c r="X41" s="150"/>
      <c r="Y41" s="150"/>
      <c r="Z41" s="150"/>
    </row>
    <row r="42" spans="1:26" s="167" customFormat="1" ht="12.75" customHeight="1">
      <c r="A42" s="148"/>
      <c r="B42" s="146"/>
      <c r="C42" s="148"/>
      <c r="D42" s="148"/>
      <c r="E42" s="148"/>
      <c r="F42" s="149"/>
      <c r="G42" s="149"/>
      <c r="H42" s="150"/>
      <c r="I42" s="150"/>
      <c r="J42" s="150"/>
      <c r="K42" s="150"/>
      <c r="L42" s="150"/>
      <c r="M42" s="150"/>
      <c r="N42" s="150"/>
      <c r="O42" s="150"/>
      <c r="P42" s="150"/>
      <c r="Q42" s="150"/>
      <c r="R42" s="150"/>
      <c r="S42" s="150"/>
      <c r="T42" s="150"/>
      <c r="U42" s="150"/>
      <c r="V42" s="150"/>
      <c r="W42" s="150"/>
      <c r="X42" s="150"/>
      <c r="Y42" s="150"/>
      <c r="Z42" s="150"/>
    </row>
    <row r="43" spans="1:26" s="167" customFormat="1" ht="12.75" customHeight="1">
      <c r="A43" s="148"/>
      <c r="B43" s="146"/>
      <c r="C43" s="148"/>
      <c r="D43" s="148"/>
      <c r="E43" s="148"/>
      <c r="F43" s="149"/>
      <c r="G43" s="149"/>
      <c r="H43" s="150"/>
      <c r="I43" s="150"/>
      <c r="J43" s="150"/>
      <c r="K43" s="150"/>
      <c r="L43" s="150"/>
      <c r="M43" s="150"/>
      <c r="N43" s="150"/>
      <c r="O43" s="150"/>
      <c r="P43" s="150"/>
      <c r="Q43" s="150"/>
      <c r="R43" s="150"/>
      <c r="S43" s="150"/>
      <c r="T43" s="150"/>
      <c r="U43" s="150"/>
      <c r="V43" s="150"/>
      <c r="W43" s="150"/>
      <c r="X43" s="150"/>
      <c r="Y43" s="150"/>
      <c r="Z43" s="150"/>
    </row>
    <row r="44" spans="1:26" s="167" customFormat="1" ht="12.75" customHeight="1">
      <c r="A44" s="148"/>
      <c r="B44" s="146"/>
      <c r="C44" s="148"/>
      <c r="D44" s="148"/>
      <c r="E44" s="148"/>
      <c r="F44" s="149"/>
      <c r="G44" s="149"/>
      <c r="H44" s="150"/>
      <c r="I44" s="150"/>
      <c r="J44" s="150"/>
      <c r="K44" s="150"/>
      <c r="L44" s="150"/>
      <c r="M44" s="150"/>
      <c r="N44" s="150"/>
      <c r="O44" s="150"/>
      <c r="P44" s="150"/>
      <c r="Q44" s="150"/>
      <c r="R44" s="150"/>
      <c r="S44" s="150"/>
      <c r="T44" s="150"/>
      <c r="U44" s="150"/>
      <c r="V44" s="150"/>
      <c r="W44" s="150"/>
      <c r="X44" s="150"/>
      <c r="Y44" s="150"/>
      <c r="Z44" s="150"/>
    </row>
    <row r="45" spans="1:26" s="167" customFormat="1" ht="12.75" customHeight="1">
      <c r="A45" s="148"/>
      <c r="B45" s="146"/>
      <c r="C45" s="148"/>
      <c r="D45" s="148"/>
      <c r="E45" s="148"/>
      <c r="F45" s="149"/>
      <c r="G45" s="149"/>
      <c r="H45" s="150"/>
      <c r="I45" s="150"/>
      <c r="J45" s="150"/>
      <c r="K45" s="150"/>
      <c r="L45" s="150"/>
      <c r="M45" s="150"/>
      <c r="N45" s="150"/>
      <c r="O45" s="150"/>
      <c r="P45" s="150"/>
      <c r="Q45" s="150"/>
      <c r="R45" s="150"/>
      <c r="S45" s="150"/>
      <c r="T45" s="150"/>
      <c r="U45" s="150"/>
      <c r="V45" s="150"/>
      <c r="W45" s="150"/>
      <c r="X45" s="150"/>
      <c r="Y45" s="150"/>
      <c r="Z45" s="150"/>
    </row>
    <row r="46" spans="1:26" s="167" customFormat="1" ht="12.75" customHeight="1">
      <c r="A46" s="148"/>
      <c r="B46" s="146"/>
      <c r="C46" s="148"/>
      <c r="D46" s="148"/>
      <c r="E46" s="148"/>
      <c r="F46" s="149"/>
      <c r="G46" s="149"/>
      <c r="H46" s="150"/>
      <c r="I46" s="150"/>
      <c r="J46" s="150"/>
      <c r="K46" s="150"/>
      <c r="L46" s="150"/>
      <c r="M46" s="150"/>
      <c r="N46" s="150"/>
      <c r="O46" s="150"/>
      <c r="P46" s="150"/>
      <c r="Q46" s="150"/>
      <c r="R46" s="150"/>
      <c r="S46" s="150"/>
      <c r="T46" s="150"/>
      <c r="U46" s="150"/>
      <c r="V46" s="150"/>
      <c r="W46" s="150"/>
      <c r="X46" s="150"/>
      <c r="Y46" s="150"/>
      <c r="Z46" s="150"/>
    </row>
    <row r="47" spans="1:26" s="167" customFormat="1" ht="12.75" customHeight="1">
      <c r="A47" s="148"/>
      <c r="B47" s="146"/>
      <c r="C47" s="148"/>
      <c r="D47" s="148"/>
      <c r="E47" s="148"/>
      <c r="F47" s="149"/>
      <c r="G47" s="149"/>
      <c r="H47" s="150"/>
      <c r="I47" s="150"/>
      <c r="J47" s="150"/>
      <c r="K47" s="150"/>
      <c r="L47" s="150"/>
      <c r="M47" s="150"/>
      <c r="N47" s="150"/>
      <c r="O47" s="150"/>
      <c r="P47" s="150"/>
      <c r="Q47" s="150"/>
      <c r="R47" s="150"/>
      <c r="S47" s="150"/>
      <c r="T47" s="150"/>
      <c r="U47" s="150"/>
      <c r="V47" s="150"/>
      <c r="W47" s="150"/>
      <c r="X47" s="150"/>
      <c r="Y47" s="150"/>
      <c r="Z47" s="150"/>
    </row>
    <row r="48" spans="1:26" s="167" customFormat="1" ht="12.75" customHeight="1">
      <c r="A48" s="148"/>
      <c r="B48" s="146"/>
      <c r="C48" s="148"/>
      <c r="D48" s="148"/>
      <c r="E48" s="148"/>
      <c r="F48" s="149"/>
      <c r="G48" s="149"/>
      <c r="H48" s="150"/>
      <c r="I48" s="150"/>
      <c r="J48" s="150"/>
      <c r="K48" s="150"/>
      <c r="L48" s="150"/>
      <c r="M48" s="150"/>
      <c r="N48" s="150"/>
      <c r="O48" s="150"/>
      <c r="P48" s="150"/>
      <c r="Q48" s="150"/>
      <c r="R48" s="150"/>
      <c r="S48" s="150"/>
      <c r="T48" s="150"/>
      <c r="U48" s="150"/>
      <c r="V48" s="150"/>
      <c r="W48" s="150"/>
      <c r="X48" s="150"/>
      <c r="Y48" s="150"/>
      <c r="Z48" s="150"/>
    </row>
    <row r="49" spans="1:26" s="167" customFormat="1" ht="12.75" customHeight="1">
      <c r="A49" s="148"/>
      <c r="B49" s="146"/>
      <c r="C49" s="148"/>
      <c r="D49" s="148"/>
      <c r="E49" s="148"/>
      <c r="F49" s="149"/>
      <c r="G49" s="149"/>
      <c r="H49" s="150"/>
      <c r="I49" s="150"/>
      <c r="J49" s="150"/>
      <c r="K49" s="150"/>
      <c r="L49" s="150"/>
      <c r="M49" s="150"/>
      <c r="N49" s="150"/>
      <c r="O49" s="150"/>
      <c r="P49" s="150"/>
      <c r="Q49" s="150"/>
      <c r="R49" s="150"/>
      <c r="S49" s="150"/>
      <c r="T49" s="150"/>
      <c r="U49" s="150"/>
      <c r="V49" s="150"/>
      <c r="W49" s="150"/>
      <c r="X49" s="150"/>
      <c r="Y49" s="150"/>
      <c r="Z49" s="150"/>
    </row>
    <row r="50" spans="1:26" s="167" customFormat="1" ht="12.75" customHeight="1">
      <c r="A50" s="148"/>
      <c r="B50" s="146"/>
      <c r="C50" s="148"/>
      <c r="D50" s="148"/>
      <c r="E50" s="148"/>
      <c r="F50" s="149"/>
      <c r="G50" s="149"/>
      <c r="H50" s="150"/>
      <c r="I50" s="150"/>
      <c r="J50" s="150"/>
      <c r="K50" s="150"/>
      <c r="L50" s="150"/>
      <c r="M50" s="150"/>
      <c r="N50" s="150"/>
      <c r="O50" s="150"/>
      <c r="P50" s="150"/>
      <c r="Q50" s="150"/>
      <c r="R50" s="150"/>
      <c r="S50" s="150"/>
      <c r="T50" s="150"/>
      <c r="U50" s="150"/>
      <c r="V50" s="150"/>
      <c r="W50" s="150"/>
      <c r="X50" s="150"/>
      <c r="Y50" s="150"/>
      <c r="Z50" s="150"/>
    </row>
    <row r="51" spans="1:26" s="167" customFormat="1" ht="12.75" customHeight="1">
      <c r="A51" s="148"/>
      <c r="B51" s="146"/>
      <c r="C51" s="148"/>
      <c r="D51" s="148"/>
      <c r="E51" s="148"/>
      <c r="F51" s="149"/>
      <c r="G51" s="149"/>
      <c r="H51" s="150"/>
      <c r="I51" s="150"/>
      <c r="J51" s="150"/>
      <c r="K51" s="150"/>
      <c r="L51" s="150"/>
      <c r="M51" s="150"/>
      <c r="N51" s="150"/>
      <c r="O51" s="150"/>
      <c r="P51" s="150"/>
      <c r="Q51" s="150"/>
      <c r="R51" s="150"/>
      <c r="S51" s="150"/>
      <c r="T51" s="150"/>
      <c r="U51" s="150"/>
      <c r="V51" s="150"/>
      <c r="W51" s="150"/>
      <c r="X51" s="150"/>
      <c r="Y51" s="150"/>
      <c r="Z51" s="150"/>
    </row>
    <row r="52" spans="1:26" s="167" customFormat="1" ht="12.75" customHeight="1">
      <c r="A52" s="148"/>
      <c r="B52" s="146"/>
      <c r="C52" s="148"/>
      <c r="D52" s="148"/>
      <c r="E52" s="148"/>
      <c r="F52" s="149"/>
      <c r="G52" s="149"/>
      <c r="H52" s="150"/>
      <c r="I52" s="150"/>
      <c r="J52" s="150"/>
      <c r="K52" s="150"/>
      <c r="L52" s="150"/>
      <c r="M52" s="150"/>
      <c r="N52" s="150"/>
      <c r="O52" s="150"/>
      <c r="P52" s="150"/>
      <c r="Q52" s="150"/>
      <c r="R52" s="150"/>
      <c r="S52" s="150"/>
      <c r="T52" s="150"/>
      <c r="U52" s="150"/>
      <c r="V52" s="150"/>
      <c r="W52" s="150"/>
      <c r="X52" s="150"/>
      <c r="Y52" s="150"/>
      <c r="Z52" s="150"/>
    </row>
    <row r="53" spans="1:26" s="167" customFormat="1" ht="12.75" customHeight="1">
      <c r="A53" s="148"/>
      <c r="B53" s="146"/>
      <c r="C53" s="148"/>
      <c r="D53" s="148"/>
      <c r="E53" s="148"/>
      <c r="F53" s="149"/>
      <c r="G53" s="149"/>
      <c r="H53" s="150"/>
      <c r="I53" s="150"/>
      <c r="J53" s="150"/>
      <c r="K53" s="150"/>
      <c r="L53" s="150"/>
      <c r="M53" s="150"/>
      <c r="N53" s="150"/>
      <c r="O53" s="150"/>
      <c r="P53" s="150"/>
      <c r="Q53" s="150"/>
      <c r="R53" s="150"/>
      <c r="S53" s="150"/>
      <c r="T53" s="150"/>
      <c r="U53" s="150"/>
      <c r="V53" s="150"/>
      <c r="W53" s="150"/>
      <c r="X53" s="150"/>
      <c r="Y53" s="150"/>
      <c r="Z53" s="150"/>
    </row>
    <row r="54" spans="1:26" s="167" customFormat="1" ht="12.75" customHeight="1">
      <c r="A54" s="148"/>
      <c r="B54" s="146"/>
      <c r="C54" s="148"/>
      <c r="D54" s="148"/>
      <c r="E54" s="148"/>
      <c r="F54" s="149"/>
      <c r="G54" s="149"/>
      <c r="H54" s="150"/>
      <c r="I54" s="150"/>
      <c r="J54" s="150"/>
      <c r="K54" s="150"/>
      <c r="L54" s="150"/>
      <c r="M54" s="150"/>
      <c r="N54" s="150"/>
      <c r="O54" s="150"/>
      <c r="P54" s="150"/>
      <c r="Q54" s="150"/>
      <c r="R54" s="150"/>
      <c r="S54" s="150"/>
      <c r="T54" s="150"/>
      <c r="U54" s="150"/>
      <c r="V54" s="150"/>
      <c r="W54" s="150"/>
      <c r="X54" s="150"/>
      <c r="Y54" s="150"/>
      <c r="Z54" s="150"/>
    </row>
    <row r="55" spans="1:26" s="167" customFormat="1" ht="12.75" customHeight="1">
      <c r="A55" s="148"/>
      <c r="B55" s="146"/>
      <c r="C55" s="148"/>
      <c r="D55" s="148"/>
      <c r="E55" s="148"/>
      <c r="F55" s="149"/>
      <c r="G55" s="149"/>
      <c r="H55" s="150"/>
      <c r="I55" s="150"/>
      <c r="J55" s="150"/>
      <c r="K55" s="150"/>
      <c r="L55" s="150"/>
      <c r="M55" s="150"/>
      <c r="N55" s="150"/>
      <c r="O55" s="150"/>
      <c r="P55" s="150"/>
      <c r="Q55" s="150"/>
      <c r="R55" s="150"/>
      <c r="S55" s="150"/>
      <c r="T55" s="150"/>
      <c r="U55" s="150"/>
      <c r="V55" s="150"/>
      <c r="W55" s="150"/>
      <c r="X55" s="150"/>
      <c r="Y55" s="150"/>
      <c r="Z55" s="150"/>
    </row>
    <row r="56" spans="1:26" s="167" customFormat="1" ht="12.75" customHeight="1">
      <c r="A56" s="148"/>
      <c r="B56" s="146"/>
      <c r="C56" s="148"/>
      <c r="D56" s="148"/>
      <c r="E56" s="148"/>
      <c r="F56" s="149"/>
      <c r="G56" s="149"/>
      <c r="H56" s="150"/>
      <c r="I56" s="150"/>
      <c r="J56" s="150"/>
      <c r="K56" s="150"/>
      <c r="L56" s="150"/>
      <c r="M56" s="150"/>
      <c r="N56" s="150"/>
      <c r="O56" s="150"/>
      <c r="P56" s="150"/>
      <c r="Q56" s="150"/>
      <c r="R56" s="150"/>
      <c r="S56" s="150"/>
      <c r="T56" s="150"/>
      <c r="U56" s="150"/>
      <c r="V56" s="150"/>
      <c r="W56" s="150"/>
      <c r="X56" s="150"/>
      <c r="Y56" s="150"/>
      <c r="Z56" s="150"/>
    </row>
    <row r="57" spans="1:26" s="167" customFormat="1" ht="12.75" customHeight="1">
      <c r="A57" s="148"/>
      <c r="B57" s="146"/>
      <c r="C57" s="148"/>
      <c r="D57" s="148"/>
      <c r="E57" s="148"/>
      <c r="F57" s="149"/>
      <c r="G57" s="149"/>
      <c r="H57" s="150"/>
      <c r="I57" s="150"/>
      <c r="J57" s="150"/>
      <c r="K57" s="150"/>
      <c r="L57" s="150"/>
      <c r="M57" s="150"/>
      <c r="N57" s="150"/>
      <c r="O57" s="150"/>
      <c r="P57" s="150"/>
      <c r="Q57" s="150"/>
      <c r="R57" s="150"/>
      <c r="S57" s="150"/>
      <c r="T57" s="150"/>
      <c r="U57" s="150"/>
      <c r="V57" s="150"/>
      <c r="W57" s="150"/>
      <c r="X57" s="150"/>
      <c r="Y57" s="150"/>
      <c r="Z57" s="150"/>
    </row>
    <row r="58" spans="1:26" s="167" customFormat="1" ht="12.75" customHeight="1">
      <c r="A58" s="148"/>
      <c r="B58" s="146"/>
      <c r="C58" s="148"/>
      <c r="D58" s="148"/>
      <c r="E58" s="148"/>
      <c r="F58" s="149"/>
      <c r="G58" s="149"/>
      <c r="H58" s="150"/>
      <c r="I58" s="150"/>
      <c r="J58" s="150"/>
      <c r="K58" s="150"/>
      <c r="L58" s="150"/>
      <c r="M58" s="150"/>
      <c r="N58" s="150"/>
      <c r="O58" s="150"/>
      <c r="P58" s="150"/>
      <c r="Q58" s="150"/>
      <c r="R58" s="150"/>
      <c r="S58" s="150"/>
      <c r="T58" s="150"/>
      <c r="U58" s="150"/>
      <c r="V58" s="150"/>
      <c r="W58" s="150"/>
      <c r="X58" s="150"/>
      <c r="Y58" s="150"/>
      <c r="Z58" s="150"/>
    </row>
    <row r="59" spans="1:26" s="167" customFormat="1" ht="12.75" customHeight="1">
      <c r="A59" s="148"/>
      <c r="B59" s="146"/>
      <c r="C59" s="148"/>
      <c r="D59" s="148"/>
      <c r="E59" s="148"/>
      <c r="F59" s="149"/>
      <c r="G59" s="149"/>
      <c r="H59" s="150"/>
      <c r="I59" s="150"/>
      <c r="J59" s="150"/>
      <c r="K59" s="150"/>
      <c r="L59" s="150"/>
      <c r="M59" s="150"/>
      <c r="N59" s="150"/>
      <c r="O59" s="150"/>
      <c r="P59" s="150"/>
      <c r="Q59" s="150"/>
      <c r="R59" s="150"/>
      <c r="S59" s="150"/>
      <c r="T59" s="150"/>
      <c r="U59" s="150"/>
      <c r="V59" s="150"/>
      <c r="W59" s="150"/>
      <c r="X59" s="150"/>
      <c r="Y59" s="150"/>
      <c r="Z59" s="150"/>
    </row>
    <row r="60" spans="1:26" s="167" customFormat="1" ht="12.75" customHeight="1">
      <c r="A60" s="148"/>
      <c r="B60" s="146"/>
      <c r="C60" s="148"/>
      <c r="D60" s="148"/>
      <c r="E60" s="148"/>
      <c r="F60" s="149"/>
      <c r="G60" s="149"/>
      <c r="H60" s="150"/>
      <c r="I60" s="150"/>
      <c r="J60" s="150"/>
      <c r="K60" s="150"/>
      <c r="L60" s="150"/>
      <c r="M60" s="150"/>
      <c r="N60" s="150"/>
      <c r="O60" s="150"/>
      <c r="P60" s="150"/>
      <c r="Q60" s="150"/>
      <c r="R60" s="150"/>
      <c r="S60" s="150"/>
      <c r="T60" s="150"/>
      <c r="U60" s="150"/>
      <c r="V60" s="150"/>
      <c r="W60" s="150"/>
      <c r="X60" s="150"/>
      <c r="Y60" s="150"/>
      <c r="Z60" s="150"/>
    </row>
    <row r="61" spans="1:26" s="167" customFormat="1" ht="12.75" customHeight="1">
      <c r="A61" s="148"/>
      <c r="B61" s="146"/>
      <c r="C61" s="148"/>
      <c r="D61" s="148"/>
      <c r="E61" s="148"/>
      <c r="F61" s="149"/>
      <c r="G61" s="149"/>
      <c r="H61" s="150"/>
      <c r="I61" s="150"/>
      <c r="J61" s="150"/>
      <c r="K61" s="150"/>
      <c r="L61" s="150"/>
      <c r="M61" s="150"/>
      <c r="N61" s="150"/>
      <c r="O61" s="150"/>
      <c r="P61" s="150"/>
      <c r="Q61" s="150"/>
      <c r="R61" s="150"/>
      <c r="S61" s="150"/>
      <c r="T61" s="150"/>
      <c r="U61" s="150"/>
      <c r="V61" s="150"/>
      <c r="W61" s="150"/>
      <c r="X61" s="150"/>
      <c r="Y61" s="150"/>
      <c r="Z61" s="150"/>
    </row>
    <row r="62" spans="1:26" s="167" customFormat="1" ht="12.75" customHeight="1">
      <c r="A62" s="148"/>
      <c r="B62" s="146"/>
      <c r="C62" s="148"/>
      <c r="D62" s="148"/>
      <c r="E62" s="148"/>
      <c r="F62" s="149"/>
      <c r="G62" s="149"/>
      <c r="H62" s="150"/>
      <c r="I62" s="150"/>
      <c r="J62" s="150"/>
      <c r="K62" s="150"/>
      <c r="L62" s="150"/>
      <c r="M62" s="150"/>
      <c r="N62" s="150"/>
      <c r="O62" s="150"/>
      <c r="P62" s="150"/>
      <c r="Q62" s="150"/>
      <c r="R62" s="150"/>
      <c r="S62" s="150"/>
      <c r="T62" s="150"/>
      <c r="U62" s="150"/>
      <c r="V62" s="150"/>
      <c r="W62" s="150"/>
      <c r="X62" s="150"/>
      <c r="Y62" s="150"/>
      <c r="Z62" s="150"/>
    </row>
    <row r="63" spans="1:26" s="167" customFormat="1" ht="12.75" customHeight="1">
      <c r="A63" s="148"/>
      <c r="B63" s="146"/>
      <c r="C63" s="148"/>
      <c r="D63" s="148"/>
      <c r="E63" s="148"/>
      <c r="F63" s="149"/>
      <c r="G63" s="149"/>
      <c r="H63" s="150"/>
      <c r="I63" s="150"/>
      <c r="J63" s="150"/>
      <c r="K63" s="150"/>
      <c r="L63" s="150"/>
      <c r="M63" s="150"/>
      <c r="N63" s="150"/>
      <c r="O63" s="150"/>
      <c r="P63" s="150"/>
      <c r="Q63" s="150"/>
      <c r="R63" s="150"/>
      <c r="S63" s="150"/>
      <c r="T63" s="150"/>
      <c r="U63" s="150"/>
      <c r="V63" s="150"/>
      <c r="W63" s="150"/>
      <c r="X63" s="150"/>
      <c r="Y63" s="150"/>
      <c r="Z63" s="150"/>
    </row>
    <row r="64" spans="1:26" s="167" customFormat="1" ht="12.75" customHeight="1">
      <c r="A64" s="148"/>
      <c r="B64" s="146"/>
      <c r="C64" s="148"/>
      <c r="D64" s="148"/>
      <c r="E64" s="148"/>
      <c r="F64" s="149"/>
      <c r="G64" s="149"/>
      <c r="H64" s="150"/>
      <c r="I64" s="150"/>
      <c r="J64" s="150"/>
      <c r="K64" s="150"/>
      <c r="L64" s="150"/>
      <c r="M64" s="150"/>
      <c r="N64" s="150"/>
      <c r="O64" s="150"/>
      <c r="P64" s="150"/>
      <c r="Q64" s="150"/>
      <c r="R64" s="150"/>
      <c r="S64" s="150"/>
      <c r="T64" s="150"/>
      <c r="U64" s="150"/>
      <c r="V64" s="150"/>
      <c r="W64" s="150"/>
      <c r="X64" s="150"/>
      <c r="Y64" s="150"/>
      <c r="Z64" s="150"/>
    </row>
    <row r="65" spans="1:26" s="167" customFormat="1" ht="12.75" customHeight="1">
      <c r="A65" s="148"/>
      <c r="B65" s="146"/>
      <c r="C65" s="148"/>
      <c r="D65" s="148"/>
      <c r="E65" s="148"/>
      <c r="F65" s="149"/>
      <c r="G65" s="149"/>
      <c r="H65" s="150"/>
      <c r="I65" s="150"/>
      <c r="J65" s="150"/>
      <c r="K65" s="150"/>
      <c r="L65" s="150"/>
      <c r="M65" s="150"/>
      <c r="N65" s="150"/>
      <c r="O65" s="150"/>
      <c r="P65" s="150"/>
      <c r="Q65" s="150"/>
      <c r="R65" s="150"/>
      <c r="S65" s="150"/>
      <c r="T65" s="150"/>
      <c r="U65" s="150"/>
      <c r="V65" s="150"/>
      <c r="W65" s="150"/>
      <c r="X65" s="150"/>
      <c r="Y65" s="150"/>
      <c r="Z65" s="150"/>
    </row>
    <row r="66" spans="1:26" s="167" customFormat="1" ht="12.75" customHeight="1">
      <c r="A66" s="148"/>
      <c r="B66" s="146"/>
      <c r="C66" s="148"/>
      <c r="D66" s="148"/>
      <c r="E66" s="148"/>
      <c r="F66" s="149"/>
      <c r="G66" s="149"/>
      <c r="H66" s="150"/>
      <c r="I66" s="150"/>
      <c r="J66" s="150"/>
      <c r="K66" s="150"/>
      <c r="L66" s="150"/>
      <c r="M66" s="150"/>
      <c r="N66" s="150"/>
      <c r="O66" s="150"/>
      <c r="P66" s="150"/>
      <c r="Q66" s="150"/>
      <c r="R66" s="150"/>
      <c r="S66" s="150"/>
      <c r="T66" s="150"/>
      <c r="U66" s="150"/>
      <c r="V66" s="150"/>
      <c r="W66" s="150"/>
      <c r="X66" s="150"/>
      <c r="Y66" s="150"/>
      <c r="Z66" s="150"/>
    </row>
    <row r="67" spans="1:26" s="167" customFormat="1" ht="12.75" customHeight="1">
      <c r="A67" s="148"/>
      <c r="B67" s="146"/>
      <c r="C67" s="148"/>
      <c r="D67" s="148"/>
      <c r="E67" s="148"/>
      <c r="F67" s="149"/>
      <c r="G67" s="149"/>
      <c r="H67" s="150"/>
      <c r="I67" s="150"/>
      <c r="J67" s="150"/>
      <c r="K67" s="150"/>
      <c r="L67" s="150"/>
      <c r="M67" s="150"/>
      <c r="N67" s="150"/>
      <c r="O67" s="150"/>
      <c r="P67" s="150"/>
      <c r="Q67" s="150"/>
      <c r="R67" s="150"/>
      <c r="S67" s="150"/>
      <c r="T67" s="150"/>
      <c r="U67" s="150"/>
      <c r="V67" s="150"/>
      <c r="W67" s="150"/>
      <c r="X67" s="150"/>
      <c r="Y67" s="150"/>
      <c r="Z67" s="150"/>
    </row>
    <row r="68" spans="1:26" s="123" customFormat="1" ht="12.75" customHeight="1">
      <c r="A68" s="115"/>
      <c r="B68" s="115"/>
      <c r="C68" s="117"/>
      <c r="D68" s="117"/>
      <c r="E68" s="118"/>
      <c r="F68" s="119"/>
      <c r="G68" s="119"/>
      <c r="H68" s="119"/>
      <c r="I68" s="119"/>
      <c r="J68" s="119"/>
      <c r="K68" s="119"/>
      <c r="L68" s="119"/>
      <c r="M68" s="119"/>
      <c r="N68" s="119"/>
      <c r="O68" s="119"/>
      <c r="P68" s="119"/>
      <c r="Q68" s="119"/>
      <c r="R68" s="119"/>
      <c r="S68" s="119"/>
      <c r="T68" s="119"/>
      <c r="U68" s="119"/>
      <c r="V68" s="119"/>
      <c r="W68" s="119"/>
      <c r="X68" s="119"/>
      <c r="Y68" s="119"/>
      <c r="Z68" s="119"/>
    </row>
    <row r="69" spans="1:26" s="123" customFormat="1" ht="12.75" customHeight="1">
      <c r="A69" s="115"/>
      <c r="B69" s="115"/>
      <c r="C69" s="117"/>
      <c r="D69" s="117"/>
      <c r="E69" s="118"/>
      <c r="F69" s="119"/>
      <c r="G69" s="119"/>
      <c r="H69" s="119"/>
      <c r="I69" s="119"/>
      <c r="J69" s="119"/>
      <c r="K69" s="119"/>
      <c r="L69" s="119"/>
      <c r="M69" s="119"/>
      <c r="N69" s="119"/>
      <c r="O69" s="119"/>
      <c r="P69" s="119"/>
      <c r="Q69" s="119"/>
      <c r="R69" s="119"/>
      <c r="S69" s="119"/>
      <c r="T69" s="119"/>
      <c r="U69" s="119"/>
      <c r="V69" s="119"/>
      <c r="W69" s="119"/>
      <c r="X69" s="119"/>
      <c r="Y69" s="119"/>
      <c r="Z69" s="119"/>
    </row>
    <row r="70" spans="1:27" s="151" customFormat="1" ht="22.5" customHeight="1">
      <c r="A70" s="1336" t="s">
        <v>640</v>
      </c>
      <c r="B70" s="1336"/>
      <c r="C70" s="1336"/>
      <c r="D70" s="1336"/>
      <c r="E70" s="1336"/>
      <c r="F70" s="1336"/>
      <c r="G70" s="1336"/>
      <c r="H70" s="1336"/>
      <c r="I70" s="1336"/>
      <c r="J70" s="1336"/>
      <c r="K70" s="1336"/>
      <c r="L70" s="1336"/>
      <c r="M70" s="1336"/>
      <c r="N70" s="1336"/>
      <c r="O70" s="1336"/>
      <c r="P70" s="1336"/>
      <c r="Q70" s="1336"/>
      <c r="R70" s="1336"/>
      <c r="S70" s="1336"/>
      <c r="T70" s="1336"/>
      <c r="U70" s="1336"/>
      <c r="V70" s="1336"/>
      <c r="W70" s="1336"/>
      <c r="X70" s="1336"/>
      <c r="Y70" s="1336"/>
      <c r="Z70" s="1336"/>
      <c r="AA70" s="1336"/>
    </row>
    <row r="72" spans="1:26" s="115" customFormat="1" ht="21.75" customHeight="1">
      <c r="A72" s="115" t="s">
        <v>539</v>
      </c>
      <c r="C72" s="117"/>
      <c r="E72" s="117"/>
      <c r="F72" s="153"/>
      <c r="G72" s="153"/>
      <c r="H72" s="153"/>
      <c r="I72" s="153"/>
      <c r="J72" s="153"/>
      <c r="K72" s="153"/>
      <c r="L72" s="153"/>
      <c r="M72" s="153"/>
      <c r="N72" s="153"/>
      <c r="O72" s="153"/>
      <c r="P72" s="153"/>
      <c r="Q72" s="153"/>
      <c r="R72" s="153"/>
      <c r="S72" s="153"/>
      <c r="T72" s="153"/>
      <c r="U72" s="153"/>
      <c r="V72" s="153"/>
      <c r="W72" s="153"/>
      <c r="X72" s="153"/>
      <c r="Y72" s="153"/>
      <c r="Z72" s="153"/>
    </row>
    <row r="73" spans="1:27" s="115" customFormat="1" ht="21.75" customHeight="1" thickBot="1">
      <c r="A73" s="154" t="s">
        <v>481</v>
      </c>
      <c r="B73" s="154"/>
      <c r="C73" s="155"/>
      <c r="D73" s="154"/>
      <c r="E73" s="155"/>
      <c r="F73" s="156"/>
      <c r="G73" s="156"/>
      <c r="H73" s="156"/>
      <c r="I73" s="156"/>
      <c r="J73" s="157"/>
      <c r="K73" s="158"/>
      <c r="L73" s="156"/>
      <c r="M73" s="156"/>
      <c r="N73" s="158"/>
      <c r="O73" s="158"/>
      <c r="P73" s="158"/>
      <c r="Q73" s="156"/>
      <c r="R73" s="156"/>
      <c r="S73" s="158"/>
      <c r="T73" s="158"/>
      <c r="U73" s="158"/>
      <c r="V73" s="158"/>
      <c r="W73" s="190"/>
      <c r="X73" s="1338" t="s">
        <v>637</v>
      </c>
      <c r="Y73" s="1338"/>
      <c r="Z73" s="1338"/>
      <c r="AA73" s="1338"/>
    </row>
    <row r="74" spans="1:27" s="146" customFormat="1" ht="30" customHeight="1" thickBot="1">
      <c r="A74" s="1380" t="s">
        <v>484</v>
      </c>
      <c r="B74" s="1380" t="s">
        <v>485</v>
      </c>
      <c r="C74" s="1373" t="s">
        <v>171</v>
      </c>
      <c r="D74" s="1380" t="s">
        <v>486</v>
      </c>
      <c r="E74" s="1373" t="s">
        <v>172</v>
      </c>
      <c r="F74" s="1366" t="s">
        <v>482</v>
      </c>
      <c r="G74" s="1379"/>
      <c r="H74" s="1367"/>
      <c r="I74" s="1366" t="s">
        <v>642</v>
      </c>
      <c r="J74" s="1379"/>
      <c r="K74" s="1367"/>
      <c r="L74" s="1366" t="s">
        <v>542</v>
      </c>
      <c r="M74" s="1379"/>
      <c r="N74" s="1379"/>
      <c r="O74" s="1379"/>
      <c r="P74" s="1367"/>
      <c r="Q74" s="1366" t="s">
        <v>591</v>
      </c>
      <c r="R74" s="1379"/>
      <c r="S74" s="1379"/>
      <c r="T74" s="1379"/>
      <c r="U74" s="1367"/>
      <c r="V74" s="1366" t="s">
        <v>643</v>
      </c>
      <c r="W74" s="1379"/>
      <c r="X74" s="1379"/>
      <c r="Y74" s="1379"/>
      <c r="Z74" s="1367"/>
      <c r="AA74" s="1370" t="s">
        <v>644</v>
      </c>
    </row>
    <row r="75" spans="1:27" s="146" customFormat="1" ht="21.75" customHeight="1" thickBot="1">
      <c r="A75" s="1381"/>
      <c r="B75" s="1381"/>
      <c r="C75" s="1374"/>
      <c r="D75" s="1381"/>
      <c r="E75" s="1374"/>
      <c r="F75" s="1366" t="s">
        <v>488</v>
      </c>
      <c r="G75" s="1367"/>
      <c r="H75" s="1358" t="s">
        <v>483</v>
      </c>
      <c r="I75" s="1366" t="s">
        <v>488</v>
      </c>
      <c r="J75" s="1367"/>
      <c r="K75" s="1358" t="s">
        <v>483</v>
      </c>
      <c r="L75" s="1366" t="s">
        <v>488</v>
      </c>
      <c r="M75" s="1367"/>
      <c r="N75" s="1368" t="s">
        <v>478</v>
      </c>
      <c r="O75" s="1356" t="s">
        <v>173</v>
      </c>
      <c r="P75" s="1358" t="s">
        <v>483</v>
      </c>
      <c r="Q75" s="1366" t="s">
        <v>488</v>
      </c>
      <c r="R75" s="1367"/>
      <c r="S75" s="1368" t="s">
        <v>478</v>
      </c>
      <c r="T75" s="1356" t="s">
        <v>173</v>
      </c>
      <c r="U75" s="1358" t="s">
        <v>483</v>
      </c>
      <c r="V75" s="1366" t="s">
        <v>488</v>
      </c>
      <c r="W75" s="1367"/>
      <c r="X75" s="1368" t="s">
        <v>478</v>
      </c>
      <c r="Y75" s="1356" t="s">
        <v>173</v>
      </c>
      <c r="Z75" s="1358" t="s">
        <v>483</v>
      </c>
      <c r="AA75" s="1371"/>
    </row>
    <row r="76" spans="1:27" s="146" customFormat="1" ht="21.75" customHeight="1" thickBot="1">
      <c r="A76" s="1382"/>
      <c r="B76" s="1382"/>
      <c r="C76" s="1375"/>
      <c r="D76" s="1382"/>
      <c r="E76" s="1375"/>
      <c r="F76" s="159" t="s">
        <v>380</v>
      </c>
      <c r="G76" s="159" t="s">
        <v>487</v>
      </c>
      <c r="H76" s="1359"/>
      <c r="I76" s="159" t="s">
        <v>380</v>
      </c>
      <c r="J76" s="159" t="s">
        <v>487</v>
      </c>
      <c r="K76" s="1359"/>
      <c r="L76" s="159" t="s">
        <v>380</v>
      </c>
      <c r="M76" s="159" t="s">
        <v>487</v>
      </c>
      <c r="N76" s="1369"/>
      <c r="O76" s="1357"/>
      <c r="P76" s="1359"/>
      <c r="Q76" s="160" t="s">
        <v>380</v>
      </c>
      <c r="R76" s="159" t="s">
        <v>487</v>
      </c>
      <c r="S76" s="1369"/>
      <c r="T76" s="1357"/>
      <c r="U76" s="1359"/>
      <c r="V76" s="159" t="s">
        <v>380</v>
      </c>
      <c r="W76" s="159" t="s">
        <v>487</v>
      </c>
      <c r="X76" s="1369"/>
      <c r="Y76" s="1357"/>
      <c r="Z76" s="1359"/>
      <c r="AA76" s="1372"/>
    </row>
    <row r="77" spans="1:27" s="161" customFormat="1" ht="22.5" customHeight="1" thickBot="1">
      <c r="A77" s="1360" t="s">
        <v>476</v>
      </c>
      <c r="B77" s="1361"/>
      <c r="C77" s="1361"/>
      <c r="D77" s="1361"/>
      <c r="E77" s="1362"/>
      <c r="F77" s="300">
        <f>F79+F86+F93</f>
        <v>0</v>
      </c>
      <c r="G77" s="300">
        <f aca="true" t="shared" si="11" ref="G77:AA77">G79+G86+G93</f>
        <v>0</v>
      </c>
      <c r="H77" s="300">
        <f t="shared" si="11"/>
        <v>1250</v>
      </c>
      <c r="I77" s="300">
        <f t="shared" si="11"/>
        <v>0</v>
      </c>
      <c r="J77" s="300">
        <f t="shared" si="11"/>
        <v>0</v>
      </c>
      <c r="K77" s="300">
        <f t="shared" si="11"/>
        <v>1250</v>
      </c>
      <c r="L77" s="300">
        <f t="shared" si="11"/>
        <v>0</v>
      </c>
      <c r="M77" s="300">
        <f t="shared" si="11"/>
        <v>0</v>
      </c>
      <c r="N77" s="300">
        <f t="shared" si="11"/>
        <v>0</v>
      </c>
      <c r="O77" s="300">
        <f t="shared" si="11"/>
        <v>0</v>
      </c>
      <c r="P77" s="300">
        <f t="shared" si="11"/>
        <v>0</v>
      </c>
      <c r="Q77" s="300">
        <f t="shared" si="11"/>
        <v>0</v>
      </c>
      <c r="R77" s="300">
        <f t="shared" si="11"/>
        <v>0</v>
      </c>
      <c r="S77" s="300">
        <f t="shared" si="11"/>
        <v>0</v>
      </c>
      <c r="T77" s="300">
        <f t="shared" si="11"/>
        <v>0</v>
      </c>
      <c r="U77" s="300">
        <f t="shared" si="11"/>
        <v>0</v>
      </c>
      <c r="V77" s="300">
        <f t="shared" si="11"/>
        <v>0</v>
      </c>
      <c r="W77" s="300">
        <f t="shared" si="11"/>
        <v>0</v>
      </c>
      <c r="X77" s="300">
        <f t="shared" si="11"/>
        <v>0</v>
      </c>
      <c r="Y77" s="300">
        <f t="shared" si="11"/>
        <v>0</v>
      </c>
      <c r="Z77" s="300">
        <f t="shared" si="11"/>
        <v>0</v>
      </c>
      <c r="AA77" s="300">
        <f t="shared" si="11"/>
        <v>0</v>
      </c>
    </row>
    <row r="78" spans="3:27" s="116" customFormat="1" ht="4.5" customHeight="1" thickBot="1">
      <c r="C78" s="162"/>
      <c r="E78" s="162"/>
      <c r="F78" s="163"/>
      <c r="G78" s="163"/>
      <c r="H78" s="163"/>
      <c r="I78" s="163"/>
      <c r="J78" s="163"/>
      <c r="K78" s="163"/>
      <c r="L78" s="163"/>
      <c r="M78" s="163"/>
      <c r="N78" s="163"/>
      <c r="O78" s="163"/>
      <c r="P78" s="163"/>
      <c r="Q78" s="163"/>
      <c r="R78" s="163"/>
      <c r="S78" s="163"/>
      <c r="T78" s="163"/>
      <c r="U78" s="163"/>
      <c r="V78" s="163"/>
      <c r="W78" s="163"/>
      <c r="X78" s="163"/>
      <c r="Y78" s="163"/>
      <c r="Z78" s="163"/>
      <c r="AA78" s="163"/>
    </row>
    <row r="79" spans="1:27" s="164" customFormat="1" ht="21.75" customHeight="1" thickBot="1">
      <c r="A79" s="1363" t="s">
        <v>99</v>
      </c>
      <c r="B79" s="1364"/>
      <c r="C79" s="1364"/>
      <c r="D79" s="1364"/>
      <c r="E79" s="1365"/>
      <c r="F79" s="298">
        <f aca="true" t="shared" si="12" ref="F79:AA79">F81+F83</f>
        <v>0</v>
      </c>
      <c r="G79" s="298">
        <f t="shared" si="12"/>
        <v>0</v>
      </c>
      <c r="H79" s="298">
        <f t="shared" si="12"/>
        <v>0</v>
      </c>
      <c r="I79" s="298">
        <f t="shared" si="12"/>
        <v>0</v>
      </c>
      <c r="J79" s="298">
        <f t="shared" si="12"/>
        <v>0</v>
      </c>
      <c r="K79" s="298">
        <f t="shared" si="12"/>
        <v>0</v>
      </c>
      <c r="L79" s="298">
        <f t="shared" si="12"/>
        <v>0</v>
      </c>
      <c r="M79" s="298">
        <f t="shared" si="12"/>
        <v>0</v>
      </c>
      <c r="N79" s="298">
        <f t="shared" si="12"/>
        <v>0</v>
      </c>
      <c r="O79" s="298">
        <f t="shared" si="12"/>
        <v>0</v>
      </c>
      <c r="P79" s="298">
        <f t="shared" si="12"/>
        <v>0</v>
      </c>
      <c r="Q79" s="298">
        <f t="shared" si="12"/>
        <v>0</v>
      </c>
      <c r="R79" s="298">
        <f t="shared" si="12"/>
        <v>0</v>
      </c>
      <c r="S79" s="298">
        <f t="shared" si="12"/>
        <v>0</v>
      </c>
      <c r="T79" s="298">
        <f t="shared" si="12"/>
        <v>0</v>
      </c>
      <c r="U79" s="298">
        <f t="shared" si="12"/>
        <v>0</v>
      </c>
      <c r="V79" s="298">
        <f t="shared" si="12"/>
        <v>0</v>
      </c>
      <c r="W79" s="298">
        <f t="shared" si="12"/>
        <v>0</v>
      </c>
      <c r="X79" s="298">
        <f t="shared" si="12"/>
        <v>0</v>
      </c>
      <c r="Y79" s="298">
        <f t="shared" si="12"/>
        <v>0</v>
      </c>
      <c r="Z79" s="298">
        <f t="shared" si="12"/>
        <v>0</v>
      </c>
      <c r="AA79" s="298">
        <f t="shared" si="12"/>
        <v>0</v>
      </c>
    </row>
    <row r="80" spans="3:27" s="116" customFormat="1" ht="4.5" customHeight="1" thickBot="1">
      <c r="C80" s="162"/>
      <c r="E80" s="162"/>
      <c r="F80" s="163"/>
      <c r="G80" s="163"/>
      <c r="H80" s="163"/>
      <c r="I80" s="163"/>
      <c r="J80" s="163"/>
      <c r="K80" s="163"/>
      <c r="L80" s="163"/>
      <c r="M80" s="163"/>
      <c r="N80" s="163"/>
      <c r="O80" s="163"/>
      <c r="P80" s="163"/>
      <c r="Q80" s="163"/>
      <c r="R80" s="163"/>
      <c r="S80" s="163"/>
      <c r="T80" s="163"/>
      <c r="U80" s="163"/>
      <c r="V80" s="163"/>
      <c r="W80" s="163"/>
      <c r="X80" s="163"/>
      <c r="Y80" s="163"/>
      <c r="Z80" s="163"/>
      <c r="AA80" s="163"/>
    </row>
    <row r="81" spans="1:27" s="6" customFormat="1" ht="21" customHeight="1" thickBot="1">
      <c r="A81" s="1376" t="s">
        <v>645</v>
      </c>
      <c r="B81" s="1377"/>
      <c r="C81" s="1377"/>
      <c r="D81" s="1377"/>
      <c r="E81" s="1378"/>
      <c r="F81" s="297">
        <f aca="true" t="shared" si="13" ref="F81:AA81">SUM(F82)</f>
        <v>0</v>
      </c>
      <c r="G81" s="297">
        <f t="shared" si="13"/>
        <v>0</v>
      </c>
      <c r="H81" s="297">
        <f t="shared" si="13"/>
        <v>0</v>
      </c>
      <c r="I81" s="297">
        <f t="shared" si="13"/>
        <v>0</v>
      </c>
      <c r="J81" s="297">
        <f t="shared" si="13"/>
        <v>0</v>
      </c>
      <c r="K81" s="297">
        <f t="shared" si="13"/>
        <v>0</v>
      </c>
      <c r="L81" s="297">
        <f t="shared" si="13"/>
        <v>0</v>
      </c>
      <c r="M81" s="297">
        <f t="shared" si="13"/>
        <v>0</v>
      </c>
      <c r="N81" s="297">
        <f t="shared" si="13"/>
        <v>0</v>
      </c>
      <c r="O81" s="297">
        <f t="shared" si="13"/>
        <v>0</v>
      </c>
      <c r="P81" s="297">
        <f t="shared" si="13"/>
        <v>0</v>
      </c>
      <c r="Q81" s="297">
        <f t="shared" si="13"/>
        <v>0</v>
      </c>
      <c r="R81" s="297">
        <f t="shared" si="13"/>
        <v>0</v>
      </c>
      <c r="S81" s="297">
        <f t="shared" si="13"/>
        <v>0</v>
      </c>
      <c r="T81" s="297">
        <f t="shared" si="13"/>
        <v>0</v>
      </c>
      <c r="U81" s="297">
        <f t="shared" si="13"/>
        <v>0</v>
      </c>
      <c r="V81" s="297">
        <f t="shared" si="13"/>
        <v>0</v>
      </c>
      <c r="W81" s="297">
        <f t="shared" si="13"/>
        <v>0</v>
      </c>
      <c r="X81" s="297">
        <f t="shared" si="13"/>
        <v>0</v>
      </c>
      <c r="Y81" s="297">
        <f t="shared" si="13"/>
        <v>0</v>
      </c>
      <c r="Z81" s="297">
        <f t="shared" si="13"/>
        <v>0</v>
      </c>
      <c r="AA81" s="297">
        <f t="shared" si="13"/>
        <v>0</v>
      </c>
    </row>
    <row r="82" spans="1:27" s="123" customFormat="1" ht="30" customHeight="1" thickBot="1">
      <c r="A82" s="145"/>
      <c r="B82" s="172"/>
      <c r="C82" s="130"/>
      <c r="D82" s="172"/>
      <c r="E82" s="130"/>
      <c r="F82" s="131">
        <f>L82</f>
        <v>0</v>
      </c>
      <c r="G82" s="131">
        <f>M82</f>
        <v>0</v>
      </c>
      <c r="H82" s="131">
        <f>P82</f>
        <v>0</v>
      </c>
      <c r="I82" s="131">
        <v>0</v>
      </c>
      <c r="J82" s="131">
        <v>0</v>
      </c>
      <c r="K82" s="131">
        <v>0</v>
      </c>
      <c r="L82" s="131">
        <v>0</v>
      </c>
      <c r="M82" s="131">
        <v>0</v>
      </c>
      <c r="N82" s="131">
        <v>0</v>
      </c>
      <c r="O82" s="132">
        <v>0</v>
      </c>
      <c r="P82" s="131">
        <f>SUM(N82:O82)</f>
        <v>0</v>
      </c>
      <c r="Q82" s="131">
        <v>0</v>
      </c>
      <c r="R82" s="131">
        <v>0</v>
      </c>
      <c r="S82" s="131">
        <v>0</v>
      </c>
      <c r="T82" s="132">
        <v>0</v>
      </c>
      <c r="U82" s="131">
        <f>SUM(S82:T82)</f>
        <v>0</v>
      </c>
      <c r="V82" s="131">
        <v>0</v>
      </c>
      <c r="W82" s="131">
        <v>0</v>
      </c>
      <c r="X82" s="131">
        <v>0</v>
      </c>
      <c r="Y82" s="132">
        <v>0</v>
      </c>
      <c r="Z82" s="131">
        <f>SUM(X82:Y82)</f>
        <v>0</v>
      </c>
      <c r="AA82" s="133">
        <f>P82+U82+Z82</f>
        <v>0</v>
      </c>
    </row>
    <row r="83" spans="1:27" s="6" customFormat="1" ht="21" customHeight="1" thickBot="1">
      <c r="A83" s="1376" t="s">
        <v>646</v>
      </c>
      <c r="B83" s="1377"/>
      <c r="C83" s="1377"/>
      <c r="D83" s="1377"/>
      <c r="E83" s="1378"/>
      <c r="F83" s="297">
        <f aca="true" t="shared" si="14" ref="F83:AA83">SUM(F84)</f>
        <v>0</v>
      </c>
      <c r="G83" s="297">
        <f t="shared" si="14"/>
        <v>0</v>
      </c>
      <c r="H83" s="297">
        <f t="shared" si="14"/>
        <v>0</v>
      </c>
      <c r="I83" s="297">
        <f t="shared" si="14"/>
        <v>0</v>
      </c>
      <c r="J83" s="297">
        <f t="shared" si="14"/>
        <v>0</v>
      </c>
      <c r="K83" s="297">
        <f t="shared" si="14"/>
        <v>0</v>
      </c>
      <c r="L83" s="297">
        <f t="shared" si="14"/>
        <v>0</v>
      </c>
      <c r="M83" s="297">
        <f t="shared" si="14"/>
        <v>0</v>
      </c>
      <c r="N83" s="297">
        <f t="shared" si="14"/>
        <v>0</v>
      </c>
      <c r="O83" s="297">
        <f t="shared" si="14"/>
        <v>0</v>
      </c>
      <c r="P83" s="297">
        <f t="shared" si="14"/>
        <v>0</v>
      </c>
      <c r="Q83" s="297">
        <f t="shared" si="14"/>
        <v>0</v>
      </c>
      <c r="R83" s="297">
        <f t="shared" si="14"/>
        <v>0</v>
      </c>
      <c r="S83" s="297">
        <f t="shared" si="14"/>
        <v>0</v>
      </c>
      <c r="T83" s="297">
        <f t="shared" si="14"/>
        <v>0</v>
      </c>
      <c r="U83" s="297">
        <f t="shared" si="14"/>
        <v>0</v>
      </c>
      <c r="V83" s="297">
        <f t="shared" si="14"/>
        <v>0</v>
      </c>
      <c r="W83" s="297">
        <f t="shared" si="14"/>
        <v>0</v>
      </c>
      <c r="X83" s="297">
        <f t="shared" si="14"/>
        <v>0</v>
      </c>
      <c r="Y83" s="297">
        <f t="shared" si="14"/>
        <v>0</v>
      </c>
      <c r="Z83" s="297">
        <f t="shared" si="14"/>
        <v>0</v>
      </c>
      <c r="AA83" s="297">
        <f t="shared" si="14"/>
        <v>0</v>
      </c>
    </row>
    <row r="84" spans="1:27" s="123" customFormat="1" ht="30" customHeight="1" thickBot="1">
      <c r="A84" s="145"/>
      <c r="B84" s="172"/>
      <c r="C84" s="130"/>
      <c r="D84" s="172"/>
      <c r="E84" s="130"/>
      <c r="F84" s="131">
        <f>I84+L84+Q84+V84</f>
        <v>0</v>
      </c>
      <c r="G84" s="131">
        <f>J84+M84+R84+W84</f>
        <v>0</v>
      </c>
      <c r="H84" s="131">
        <f>K84+AA84</f>
        <v>0</v>
      </c>
      <c r="I84" s="131">
        <v>0</v>
      </c>
      <c r="J84" s="131">
        <v>0</v>
      </c>
      <c r="K84" s="131">
        <v>0</v>
      </c>
      <c r="L84" s="131">
        <v>0</v>
      </c>
      <c r="M84" s="131">
        <v>0</v>
      </c>
      <c r="N84" s="131">
        <v>0</v>
      </c>
      <c r="O84" s="132">
        <v>0</v>
      </c>
      <c r="P84" s="131">
        <f>SUM(N84:O84)</f>
        <v>0</v>
      </c>
      <c r="Q84" s="131">
        <v>0</v>
      </c>
      <c r="R84" s="131">
        <v>0</v>
      </c>
      <c r="S84" s="131">
        <v>0</v>
      </c>
      <c r="T84" s="132">
        <v>0</v>
      </c>
      <c r="U84" s="131">
        <f>SUM(S84:T84)</f>
        <v>0</v>
      </c>
      <c r="V84" s="131">
        <v>0</v>
      </c>
      <c r="W84" s="131">
        <v>0</v>
      </c>
      <c r="X84" s="131">
        <v>0</v>
      </c>
      <c r="Y84" s="132">
        <v>0</v>
      </c>
      <c r="Z84" s="131">
        <f>SUM(X84:Y84)</f>
        <v>0</v>
      </c>
      <c r="AA84" s="133">
        <f>P84+U84+Z84</f>
        <v>0</v>
      </c>
    </row>
    <row r="85" spans="3:27" s="116" customFormat="1" ht="4.5" customHeight="1" thickBot="1">
      <c r="C85" s="162"/>
      <c r="E85" s="162"/>
      <c r="F85" s="163"/>
      <c r="G85" s="163"/>
      <c r="H85" s="163"/>
      <c r="I85" s="163"/>
      <c r="J85" s="163"/>
      <c r="K85" s="163"/>
      <c r="L85" s="163"/>
      <c r="M85" s="163"/>
      <c r="N85" s="163"/>
      <c r="O85" s="163"/>
      <c r="P85" s="163"/>
      <c r="Q85" s="163"/>
      <c r="R85" s="163"/>
      <c r="S85" s="163"/>
      <c r="T85" s="163"/>
      <c r="U85" s="163"/>
      <c r="V85" s="163"/>
      <c r="W85" s="163"/>
      <c r="X85" s="163"/>
      <c r="Y85" s="163"/>
      <c r="Z85" s="163"/>
      <c r="AA85" s="163"/>
    </row>
    <row r="86" spans="1:27" s="164" customFormat="1" ht="21.75" customHeight="1" thickBot="1">
      <c r="A86" s="1363" t="s">
        <v>100</v>
      </c>
      <c r="B86" s="1364"/>
      <c r="C86" s="1364"/>
      <c r="D86" s="1364"/>
      <c r="E86" s="1365"/>
      <c r="F86" s="298">
        <f aca="true" t="shared" si="15" ref="F86:AA86">F88+F90</f>
        <v>0</v>
      </c>
      <c r="G86" s="298">
        <f t="shared" si="15"/>
        <v>0</v>
      </c>
      <c r="H86" s="298">
        <f t="shared" si="15"/>
        <v>1250</v>
      </c>
      <c r="I86" s="298">
        <f t="shared" si="15"/>
        <v>0</v>
      </c>
      <c r="J86" s="298">
        <f t="shared" si="15"/>
        <v>0</v>
      </c>
      <c r="K86" s="298">
        <f t="shared" si="15"/>
        <v>1250</v>
      </c>
      <c r="L86" s="298">
        <f t="shared" si="15"/>
        <v>0</v>
      </c>
      <c r="M86" s="298">
        <f t="shared" si="15"/>
        <v>0</v>
      </c>
      <c r="N86" s="298">
        <f t="shared" si="15"/>
        <v>0</v>
      </c>
      <c r="O86" s="298">
        <f t="shared" si="15"/>
        <v>0</v>
      </c>
      <c r="P86" s="298">
        <f t="shared" si="15"/>
        <v>0</v>
      </c>
      <c r="Q86" s="298">
        <f t="shared" si="15"/>
        <v>0</v>
      </c>
      <c r="R86" s="298">
        <f t="shared" si="15"/>
        <v>0</v>
      </c>
      <c r="S86" s="298">
        <f t="shared" si="15"/>
        <v>0</v>
      </c>
      <c r="T86" s="298">
        <f t="shared" si="15"/>
        <v>0</v>
      </c>
      <c r="U86" s="298">
        <f t="shared" si="15"/>
        <v>0</v>
      </c>
      <c r="V86" s="298">
        <f t="shared" si="15"/>
        <v>0</v>
      </c>
      <c r="W86" s="298">
        <f t="shared" si="15"/>
        <v>0</v>
      </c>
      <c r="X86" s="298">
        <f t="shared" si="15"/>
        <v>0</v>
      </c>
      <c r="Y86" s="298">
        <f t="shared" si="15"/>
        <v>0</v>
      </c>
      <c r="Z86" s="298">
        <f t="shared" si="15"/>
        <v>0</v>
      </c>
      <c r="AA86" s="298">
        <f t="shared" si="15"/>
        <v>0</v>
      </c>
    </row>
    <row r="87" spans="3:27" s="116" customFormat="1" ht="4.5" customHeight="1" thickBot="1">
      <c r="C87" s="162"/>
      <c r="E87" s="162"/>
      <c r="F87" s="163"/>
      <c r="G87" s="163"/>
      <c r="H87" s="163"/>
      <c r="I87" s="163"/>
      <c r="J87" s="163"/>
      <c r="K87" s="163"/>
      <c r="L87" s="163"/>
      <c r="M87" s="163"/>
      <c r="N87" s="163"/>
      <c r="O87" s="163"/>
      <c r="P87" s="163"/>
      <c r="Q87" s="163"/>
      <c r="R87" s="163"/>
      <c r="S87" s="163"/>
      <c r="T87" s="163"/>
      <c r="U87" s="163"/>
      <c r="V87" s="163"/>
      <c r="W87" s="163"/>
      <c r="X87" s="163"/>
      <c r="Y87" s="163"/>
      <c r="Z87" s="163"/>
      <c r="AA87" s="163"/>
    </row>
    <row r="88" spans="1:27" s="6" customFormat="1" ht="21" customHeight="1" thickBot="1">
      <c r="A88" s="1376" t="s">
        <v>645</v>
      </c>
      <c r="B88" s="1377"/>
      <c r="C88" s="1377"/>
      <c r="D88" s="1377"/>
      <c r="E88" s="1378"/>
      <c r="F88" s="297">
        <f aca="true" t="shared" si="16" ref="F88:AA88">SUM(F89)</f>
        <v>0</v>
      </c>
      <c r="G88" s="297">
        <f t="shared" si="16"/>
        <v>0</v>
      </c>
      <c r="H88" s="297">
        <f t="shared" si="16"/>
        <v>0</v>
      </c>
      <c r="I88" s="297">
        <f t="shared" si="16"/>
        <v>0</v>
      </c>
      <c r="J88" s="297">
        <f t="shared" si="16"/>
        <v>0</v>
      </c>
      <c r="K88" s="297">
        <f t="shared" si="16"/>
        <v>0</v>
      </c>
      <c r="L88" s="297">
        <f t="shared" si="16"/>
        <v>0</v>
      </c>
      <c r="M88" s="297">
        <f t="shared" si="16"/>
        <v>0</v>
      </c>
      <c r="N88" s="297">
        <f t="shared" si="16"/>
        <v>0</v>
      </c>
      <c r="O88" s="297">
        <f t="shared" si="16"/>
        <v>0</v>
      </c>
      <c r="P88" s="297">
        <f t="shared" si="16"/>
        <v>0</v>
      </c>
      <c r="Q88" s="297">
        <f t="shared" si="16"/>
        <v>0</v>
      </c>
      <c r="R88" s="297">
        <f t="shared" si="16"/>
        <v>0</v>
      </c>
      <c r="S88" s="297">
        <f t="shared" si="16"/>
        <v>0</v>
      </c>
      <c r="T88" s="297">
        <f t="shared" si="16"/>
        <v>0</v>
      </c>
      <c r="U88" s="297">
        <f t="shared" si="16"/>
        <v>0</v>
      </c>
      <c r="V88" s="297">
        <f t="shared" si="16"/>
        <v>0</v>
      </c>
      <c r="W88" s="297">
        <f t="shared" si="16"/>
        <v>0</v>
      </c>
      <c r="X88" s="297">
        <f t="shared" si="16"/>
        <v>0</v>
      </c>
      <c r="Y88" s="297">
        <f t="shared" si="16"/>
        <v>0</v>
      </c>
      <c r="Z88" s="297">
        <f t="shared" si="16"/>
        <v>0</v>
      </c>
      <c r="AA88" s="297">
        <f t="shared" si="16"/>
        <v>0</v>
      </c>
    </row>
    <row r="89" spans="1:27" s="123" customFormat="1" ht="30" customHeight="1" thickBot="1">
      <c r="A89" s="145"/>
      <c r="B89" s="172"/>
      <c r="C89" s="130"/>
      <c r="D89" s="172"/>
      <c r="E89" s="130"/>
      <c r="F89" s="131">
        <f>I89+L89</f>
        <v>0</v>
      </c>
      <c r="G89" s="131">
        <f>J89+M89</f>
        <v>0</v>
      </c>
      <c r="H89" s="131">
        <f>K89+P89</f>
        <v>0</v>
      </c>
      <c r="I89" s="131">
        <v>0</v>
      </c>
      <c r="J89" s="131">
        <v>0</v>
      </c>
      <c r="K89" s="131">
        <v>0</v>
      </c>
      <c r="L89" s="131">
        <v>0</v>
      </c>
      <c r="M89" s="131">
        <v>0</v>
      </c>
      <c r="N89" s="131">
        <v>0</v>
      </c>
      <c r="O89" s="132">
        <v>0</v>
      </c>
      <c r="P89" s="131">
        <f>SUM(N89:O89)</f>
        <v>0</v>
      </c>
      <c r="Q89" s="131">
        <v>0</v>
      </c>
      <c r="R89" s="131">
        <v>0</v>
      </c>
      <c r="S89" s="131">
        <v>0</v>
      </c>
      <c r="T89" s="132">
        <v>0</v>
      </c>
      <c r="U89" s="131">
        <f>SUM(S89:T89)</f>
        <v>0</v>
      </c>
      <c r="V89" s="131">
        <v>0</v>
      </c>
      <c r="W89" s="131">
        <v>0</v>
      </c>
      <c r="X89" s="131">
        <v>0</v>
      </c>
      <c r="Y89" s="132">
        <v>0</v>
      </c>
      <c r="Z89" s="131">
        <f>SUM(X89:Y89)</f>
        <v>0</v>
      </c>
      <c r="AA89" s="133">
        <f>P89+U89+Z89</f>
        <v>0</v>
      </c>
    </row>
    <row r="90" spans="1:27" s="6" customFormat="1" ht="21" customHeight="1" thickBot="1">
      <c r="A90" s="1376" t="s">
        <v>646</v>
      </c>
      <c r="B90" s="1377"/>
      <c r="C90" s="1377"/>
      <c r="D90" s="1377"/>
      <c r="E90" s="1378"/>
      <c r="F90" s="297">
        <f>SUM(F91)</f>
        <v>0</v>
      </c>
      <c r="G90" s="297">
        <f aca="true" t="shared" si="17" ref="G90:N90">SUM(G91)</f>
        <v>0</v>
      </c>
      <c r="H90" s="297">
        <f t="shared" si="17"/>
        <v>1250</v>
      </c>
      <c r="I90" s="297">
        <f t="shared" si="17"/>
        <v>0</v>
      </c>
      <c r="J90" s="297">
        <f t="shared" si="17"/>
        <v>0</v>
      </c>
      <c r="K90" s="297">
        <f t="shared" si="17"/>
        <v>1250</v>
      </c>
      <c r="L90" s="297">
        <f t="shared" si="17"/>
        <v>0</v>
      </c>
      <c r="M90" s="297">
        <f t="shared" si="17"/>
        <v>0</v>
      </c>
      <c r="N90" s="297">
        <f t="shared" si="17"/>
        <v>0</v>
      </c>
      <c r="O90" s="297">
        <f aca="true" t="shared" si="18" ref="O90:AA90">SUM(O91)</f>
        <v>0</v>
      </c>
      <c r="P90" s="297">
        <f t="shared" si="18"/>
        <v>0</v>
      </c>
      <c r="Q90" s="297">
        <f t="shared" si="18"/>
        <v>0</v>
      </c>
      <c r="R90" s="297">
        <f t="shared" si="18"/>
        <v>0</v>
      </c>
      <c r="S90" s="297">
        <f t="shared" si="18"/>
        <v>0</v>
      </c>
      <c r="T90" s="297">
        <f t="shared" si="18"/>
        <v>0</v>
      </c>
      <c r="U90" s="297">
        <f t="shared" si="18"/>
        <v>0</v>
      </c>
      <c r="V90" s="297">
        <f t="shared" si="18"/>
        <v>0</v>
      </c>
      <c r="W90" s="297">
        <f t="shared" si="18"/>
        <v>0</v>
      </c>
      <c r="X90" s="297">
        <f t="shared" si="18"/>
        <v>0</v>
      </c>
      <c r="Y90" s="297">
        <f t="shared" si="18"/>
        <v>0</v>
      </c>
      <c r="Z90" s="297">
        <f t="shared" si="18"/>
        <v>0</v>
      </c>
      <c r="AA90" s="297">
        <f t="shared" si="18"/>
        <v>0</v>
      </c>
    </row>
    <row r="91" spans="1:27" s="123" customFormat="1" ht="30" customHeight="1">
      <c r="A91" s="1353" t="s">
        <v>596</v>
      </c>
      <c r="B91" s="1351" t="s">
        <v>522</v>
      </c>
      <c r="C91" s="1349" t="s">
        <v>102</v>
      </c>
      <c r="D91" s="1351" t="s">
        <v>540</v>
      </c>
      <c r="E91" s="1349" t="s">
        <v>652</v>
      </c>
      <c r="F91" s="1345">
        <f>L91</f>
        <v>0</v>
      </c>
      <c r="G91" s="1345">
        <f>M91</f>
        <v>0</v>
      </c>
      <c r="H91" s="1345">
        <v>1250</v>
      </c>
      <c r="I91" s="1345">
        <v>0</v>
      </c>
      <c r="J91" s="1345">
        <v>0</v>
      </c>
      <c r="K91" s="1345">
        <v>1250</v>
      </c>
      <c r="L91" s="1345">
        <v>0</v>
      </c>
      <c r="M91" s="1345">
        <v>0</v>
      </c>
      <c r="N91" s="1345">
        <v>0</v>
      </c>
      <c r="O91" s="1347">
        <v>0</v>
      </c>
      <c r="P91" s="141">
        <f>SUM(N91:O91)</f>
        <v>0</v>
      </c>
      <c r="Q91" s="1345">
        <v>0</v>
      </c>
      <c r="R91" s="1345">
        <v>0</v>
      </c>
      <c r="S91" s="1345">
        <v>0</v>
      </c>
      <c r="T91" s="1347">
        <v>0</v>
      </c>
      <c r="U91" s="141">
        <f>SUM(S91:T91)</f>
        <v>0</v>
      </c>
      <c r="V91" s="1345">
        <v>0</v>
      </c>
      <c r="W91" s="1345">
        <v>0</v>
      </c>
      <c r="X91" s="1345">
        <v>0</v>
      </c>
      <c r="Y91" s="1347">
        <v>0</v>
      </c>
      <c r="Z91" s="141">
        <f>SUM(X91:Y91)</f>
        <v>0</v>
      </c>
      <c r="AA91" s="128">
        <f>P91+U91+Z91</f>
        <v>0</v>
      </c>
    </row>
    <row r="92" spans="1:27" s="123" customFormat="1" ht="30" customHeight="1" thickBot="1">
      <c r="A92" s="1354"/>
      <c r="B92" s="1344"/>
      <c r="C92" s="1350"/>
      <c r="D92" s="1344"/>
      <c r="E92" s="1350"/>
      <c r="F92" s="1346"/>
      <c r="G92" s="1346"/>
      <c r="H92" s="1346"/>
      <c r="I92" s="1346"/>
      <c r="J92" s="1346"/>
      <c r="K92" s="1346"/>
      <c r="L92" s="1346"/>
      <c r="M92" s="1346"/>
      <c r="N92" s="1346"/>
      <c r="O92" s="1348"/>
      <c r="P92" s="400" t="s">
        <v>277</v>
      </c>
      <c r="Q92" s="1346"/>
      <c r="R92" s="1346"/>
      <c r="S92" s="1346"/>
      <c r="T92" s="1348"/>
      <c r="U92" s="400" t="s">
        <v>277</v>
      </c>
      <c r="V92" s="1346"/>
      <c r="W92" s="1346"/>
      <c r="X92" s="1346"/>
      <c r="Y92" s="1348"/>
      <c r="Z92" s="400" t="s">
        <v>277</v>
      </c>
      <c r="AA92" s="401" t="s">
        <v>277</v>
      </c>
    </row>
    <row r="93" spans="1:27" s="164" customFormat="1" ht="21.75" customHeight="1" thickBot="1">
      <c r="A93" s="1363" t="s">
        <v>101</v>
      </c>
      <c r="B93" s="1364"/>
      <c r="C93" s="1364"/>
      <c r="D93" s="1364"/>
      <c r="E93" s="1365"/>
      <c r="F93" s="298">
        <f aca="true" t="shared" si="19" ref="F93:AA93">F95+F98</f>
        <v>0</v>
      </c>
      <c r="G93" s="298">
        <f t="shared" si="19"/>
        <v>0</v>
      </c>
      <c r="H93" s="298">
        <f t="shared" si="19"/>
        <v>0</v>
      </c>
      <c r="I93" s="298">
        <f t="shared" si="19"/>
        <v>0</v>
      </c>
      <c r="J93" s="298">
        <f t="shared" si="19"/>
        <v>0</v>
      </c>
      <c r="K93" s="298">
        <f t="shared" si="19"/>
        <v>0</v>
      </c>
      <c r="L93" s="298">
        <f t="shared" si="19"/>
        <v>0</v>
      </c>
      <c r="M93" s="298">
        <f t="shared" si="19"/>
        <v>0</v>
      </c>
      <c r="N93" s="298">
        <f t="shared" si="19"/>
        <v>0</v>
      </c>
      <c r="O93" s="298">
        <f t="shared" si="19"/>
        <v>0</v>
      </c>
      <c r="P93" s="298">
        <f t="shared" si="19"/>
        <v>0</v>
      </c>
      <c r="Q93" s="298">
        <f t="shared" si="19"/>
        <v>0</v>
      </c>
      <c r="R93" s="298">
        <f t="shared" si="19"/>
        <v>0</v>
      </c>
      <c r="S93" s="298">
        <f t="shared" si="19"/>
        <v>0</v>
      </c>
      <c r="T93" s="298">
        <f t="shared" si="19"/>
        <v>0</v>
      </c>
      <c r="U93" s="298">
        <f t="shared" si="19"/>
        <v>0</v>
      </c>
      <c r="V93" s="298">
        <f t="shared" si="19"/>
        <v>0</v>
      </c>
      <c r="W93" s="298">
        <f t="shared" si="19"/>
        <v>0</v>
      </c>
      <c r="X93" s="298">
        <f t="shared" si="19"/>
        <v>0</v>
      </c>
      <c r="Y93" s="298">
        <f t="shared" si="19"/>
        <v>0</v>
      </c>
      <c r="Z93" s="298">
        <f t="shared" si="19"/>
        <v>0</v>
      </c>
      <c r="AA93" s="298">
        <f t="shared" si="19"/>
        <v>0</v>
      </c>
    </row>
    <row r="94" spans="3:27" s="116" customFormat="1" ht="4.5" customHeight="1" thickBot="1">
      <c r="C94" s="162"/>
      <c r="E94" s="162"/>
      <c r="F94" s="163"/>
      <c r="G94" s="163"/>
      <c r="H94" s="163"/>
      <c r="I94" s="163"/>
      <c r="J94" s="163"/>
      <c r="K94" s="163"/>
      <c r="L94" s="163"/>
      <c r="M94" s="163"/>
      <c r="N94" s="163"/>
      <c r="O94" s="163"/>
      <c r="P94" s="163"/>
      <c r="Q94" s="163"/>
      <c r="R94" s="163"/>
      <c r="S94" s="163"/>
      <c r="T94" s="163"/>
      <c r="U94" s="163"/>
      <c r="V94" s="163"/>
      <c r="W94" s="163"/>
      <c r="X94" s="163"/>
      <c r="Y94" s="163"/>
      <c r="Z94" s="163"/>
      <c r="AA94" s="163"/>
    </row>
    <row r="95" spans="1:27" s="6" customFormat="1" ht="21" customHeight="1" thickBot="1">
      <c r="A95" s="1376" t="s">
        <v>653</v>
      </c>
      <c r="B95" s="1377"/>
      <c r="C95" s="1377"/>
      <c r="D95" s="1377"/>
      <c r="E95" s="1378"/>
      <c r="F95" s="297">
        <f>SUM(F97)</f>
        <v>0</v>
      </c>
      <c r="G95" s="297">
        <f aca="true" t="shared" si="20" ref="G95:N95">SUM(G97)</f>
        <v>0</v>
      </c>
      <c r="H95" s="297">
        <f t="shared" si="20"/>
        <v>0</v>
      </c>
      <c r="I95" s="297">
        <f t="shared" si="20"/>
        <v>0</v>
      </c>
      <c r="J95" s="297">
        <f t="shared" si="20"/>
        <v>0</v>
      </c>
      <c r="K95" s="297">
        <f t="shared" si="20"/>
        <v>0</v>
      </c>
      <c r="L95" s="297">
        <f t="shared" si="20"/>
        <v>0</v>
      </c>
      <c r="M95" s="297">
        <f t="shared" si="20"/>
        <v>0</v>
      </c>
      <c r="N95" s="297">
        <f t="shared" si="20"/>
        <v>0</v>
      </c>
      <c r="O95" s="297">
        <f aca="true" t="shared" si="21" ref="O95:AA95">SUM(O97)</f>
        <v>0</v>
      </c>
      <c r="P95" s="297">
        <f t="shared" si="21"/>
        <v>0</v>
      </c>
      <c r="Q95" s="297">
        <f t="shared" si="21"/>
        <v>0</v>
      </c>
      <c r="R95" s="297">
        <f t="shared" si="21"/>
        <v>0</v>
      </c>
      <c r="S95" s="297">
        <f t="shared" si="21"/>
        <v>0</v>
      </c>
      <c r="T95" s="297">
        <f t="shared" si="21"/>
        <v>0</v>
      </c>
      <c r="U95" s="297">
        <f t="shared" si="21"/>
        <v>0</v>
      </c>
      <c r="V95" s="297">
        <f t="shared" si="21"/>
        <v>0</v>
      </c>
      <c r="W95" s="297">
        <f t="shared" si="21"/>
        <v>0</v>
      </c>
      <c r="X95" s="297">
        <f t="shared" si="21"/>
        <v>0</v>
      </c>
      <c r="Y95" s="297">
        <f t="shared" si="21"/>
        <v>0</v>
      </c>
      <c r="Z95" s="297">
        <f t="shared" si="21"/>
        <v>0</v>
      </c>
      <c r="AA95" s="297">
        <f t="shared" si="21"/>
        <v>0</v>
      </c>
    </row>
    <row r="96" spans="1:27" s="123" customFormat="1" ht="30" customHeight="1">
      <c r="A96" s="1353"/>
      <c r="B96" s="1351"/>
      <c r="C96" s="1349"/>
      <c r="D96" s="1351"/>
      <c r="E96" s="1349"/>
      <c r="F96" s="1345">
        <f>L96</f>
        <v>0</v>
      </c>
      <c r="G96" s="1345">
        <f>M96</f>
        <v>0</v>
      </c>
      <c r="H96" s="1345">
        <f>P96+P97</f>
        <v>0</v>
      </c>
      <c r="I96" s="1345">
        <v>0</v>
      </c>
      <c r="J96" s="1345">
        <v>0</v>
      </c>
      <c r="K96" s="1345">
        <v>0</v>
      </c>
      <c r="L96" s="1345">
        <v>0</v>
      </c>
      <c r="M96" s="1345">
        <v>0</v>
      </c>
      <c r="N96" s="1345">
        <v>0</v>
      </c>
      <c r="O96" s="1347">
        <v>0</v>
      </c>
      <c r="P96" s="141">
        <f>SUM(N96:O96)</f>
        <v>0</v>
      </c>
      <c r="Q96" s="1345">
        <v>0</v>
      </c>
      <c r="R96" s="1345">
        <v>0</v>
      </c>
      <c r="S96" s="1345">
        <v>0</v>
      </c>
      <c r="T96" s="1347">
        <v>0</v>
      </c>
      <c r="U96" s="141">
        <f>SUM(S96:T96)</f>
        <v>0</v>
      </c>
      <c r="V96" s="1345">
        <v>0</v>
      </c>
      <c r="W96" s="1345">
        <v>0</v>
      </c>
      <c r="X96" s="1345">
        <v>0</v>
      </c>
      <c r="Y96" s="1347">
        <v>0</v>
      </c>
      <c r="Z96" s="141">
        <f>SUM(X96:Y96)</f>
        <v>0</v>
      </c>
      <c r="AA96" s="128">
        <f>P96+U96+Z96</f>
        <v>0</v>
      </c>
    </row>
    <row r="97" spans="1:27" s="123" customFormat="1" ht="30" customHeight="1" thickBot="1">
      <c r="A97" s="1354"/>
      <c r="B97" s="1344"/>
      <c r="C97" s="1350"/>
      <c r="D97" s="1344"/>
      <c r="E97" s="1350"/>
      <c r="F97" s="1346"/>
      <c r="G97" s="1346"/>
      <c r="H97" s="1346"/>
      <c r="I97" s="1346"/>
      <c r="J97" s="1346"/>
      <c r="K97" s="1346"/>
      <c r="L97" s="1346"/>
      <c r="M97" s="1346"/>
      <c r="N97" s="1346"/>
      <c r="O97" s="1348"/>
      <c r="P97" s="400" t="s">
        <v>277</v>
      </c>
      <c r="Q97" s="1346"/>
      <c r="R97" s="1346"/>
      <c r="S97" s="1346"/>
      <c r="T97" s="1348"/>
      <c r="U97" s="400" t="s">
        <v>277</v>
      </c>
      <c r="V97" s="1346"/>
      <c r="W97" s="1346"/>
      <c r="X97" s="1346"/>
      <c r="Y97" s="1348"/>
      <c r="Z97" s="400" t="s">
        <v>277</v>
      </c>
      <c r="AA97" s="401" t="s">
        <v>277</v>
      </c>
    </row>
    <row r="98" spans="1:27" s="6" customFormat="1" ht="21" customHeight="1" thickBot="1">
      <c r="A98" s="1376" t="s">
        <v>646</v>
      </c>
      <c r="B98" s="1377"/>
      <c r="C98" s="1377"/>
      <c r="D98" s="1377"/>
      <c r="E98" s="1378"/>
      <c r="F98" s="297">
        <f>SUM(F99)</f>
        <v>0</v>
      </c>
      <c r="G98" s="297">
        <f aca="true" t="shared" si="22" ref="G98:N98">SUM(G99)</f>
        <v>0</v>
      </c>
      <c r="H98" s="297">
        <f t="shared" si="22"/>
        <v>0</v>
      </c>
      <c r="I98" s="297">
        <f t="shared" si="22"/>
        <v>0</v>
      </c>
      <c r="J98" s="297">
        <f t="shared" si="22"/>
        <v>0</v>
      </c>
      <c r="K98" s="297">
        <f t="shared" si="22"/>
        <v>0</v>
      </c>
      <c r="L98" s="297">
        <f t="shared" si="22"/>
        <v>0</v>
      </c>
      <c r="M98" s="297">
        <f t="shared" si="22"/>
        <v>0</v>
      </c>
      <c r="N98" s="297">
        <f t="shared" si="22"/>
        <v>0</v>
      </c>
      <c r="O98" s="297">
        <f aca="true" t="shared" si="23" ref="O98:AA98">SUM(O99)</f>
        <v>0</v>
      </c>
      <c r="P98" s="297">
        <f t="shared" si="23"/>
        <v>0</v>
      </c>
      <c r="Q98" s="297">
        <f t="shared" si="23"/>
        <v>0</v>
      </c>
      <c r="R98" s="297">
        <f t="shared" si="23"/>
        <v>0</v>
      </c>
      <c r="S98" s="297">
        <f t="shared" si="23"/>
        <v>0</v>
      </c>
      <c r="T98" s="297">
        <f t="shared" si="23"/>
        <v>0</v>
      </c>
      <c r="U98" s="297">
        <f t="shared" si="23"/>
        <v>0</v>
      </c>
      <c r="V98" s="297">
        <f t="shared" si="23"/>
        <v>0</v>
      </c>
      <c r="W98" s="297">
        <f t="shared" si="23"/>
        <v>0</v>
      </c>
      <c r="X98" s="297">
        <f t="shared" si="23"/>
        <v>0</v>
      </c>
      <c r="Y98" s="297">
        <f t="shared" si="23"/>
        <v>0</v>
      </c>
      <c r="Z98" s="297">
        <f t="shared" si="23"/>
        <v>0</v>
      </c>
      <c r="AA98" s="297">
        <f t="shared" si="23"/>
        <v>0</v>
      </c>
    </row>
    <row r="99" spans="1:27" s="123" customFormat="1" ht="30" customHeight="1" thickBot="1">
      <c r="A99" s="145"/>
      <c r="B99" s="172"/>
      <c r="C99" s="130"/>
      <c r="D99" s="172"/>
      <c r="E99" s="130"/>
      <c r="F99" s="131">
        <f>I99+L99+Q99+V99</f>
        <v>0</v>
      </c>
      <c r="G99" s="131">
        <f>J99+M99+R99+W99</f>
        <v>0</v>
      </c>
      <c r="H99" s="131">
        <f>K99+AA99</f>
        <v>0</v>
      </c>
      <c r="I99" s="131">
        <v>0</v>
      </c>
      <c r="J99" s="131">
        <v>0</v>
      </c>
      <c r="K99" s="131">
        <v>0</v>
      </c>
      <c r="L99" s="131">
        <v>0</v>
      </c>
      <c r="M99" s="131">
        <v>0</v>
      </c>
      <c r="N99" s="131">
        <v>0</v>
      </c>
      <c r="O99" s="132">
        <v>0</v>
      </c>
      <c r="P99" s="131">
        <f>SUM(N99:O99)</f>
        <v>0</v>
      </c>
      <c r="Q99" s="131">
        <v>0</v>
      </c>
      <c r="R99" s="131">
        <v>0</v>
      </c>
      <c r="S99" s="131">
        <v>0</v>
      </c>
      <c r="T99" s="132">
        <v>0</v>
      </c>
      <c r="U99" s="131">
        <f>SUM(S99:T99)</f>
        <v>0</v>
      </c>
      <c r="V99" s="131">
        <v>0</v>
      </c>
      <c r="W99" s="131">
        <v>0</v>
      </c>
      <c r="X99" s="131">
        <v>0</v>
      </c>
      <c r="Y99" s="132">
        <v>0</v>
      </c>
      <c r="Z99" s="131">
        <f>SUM(X99:Y99)</f>
        <v>0</v>
      </c>
      <c r="AA99" s="133">
        <f>P99+U99+Z99</f>
        <v>0</v>
      </c>
    </row>
    <row r="100" spans="1:26" s="123" customFormat="1" ht="12.75" customHeight="1">
      <c r="A100" s="115"/>
      <c r="B100" s="115"/>
      <c r="C100" s="117"/>
      <c r="D100" s="117"/>
      <c r="E100" s="118"/>
      <c r="F100" s="119"/>
      <c r="G100" s="119"/>
      <c r="H100" s="119"/>
      <c r="I100" s="119"/>
      <c r="J100" s="119"/>
      <c r="K100" s="119"/>
      <c r="L100" s="119"/>
      <c r="M100" s="119"/>
      <c r="N100" s="119"/>
      <c r="O100" s="119"/>
      <c r="P100" s="119"/>
      <c r="Q100" s="119"/>
      <c r="R100" s="119"/>
      <c r="S100" s="119"/>
      <c r="T100" s="119"/>
      <c r="U100" s="119"/>
      <c r="V100" s="119"/>
      <c r="W100" s="119"/>
      <c r="X100" s="119"/>
      <c r="Y100" s="119"/>
      <c r="Z100" s="119"/>
    </row>
    <row r="101" spans="1:27" s="166" customFormat="1" ht="15" customHeight="1">
      <c r="A101" s="165" t="s">
        <v>420</v>
      </c>
      <c r="B101" s="1355" t="s">
        <v>11</v>
      </c>
      <c r="C101" s="1355"/>
      <c r="D101" s="1355"/>
      <c r="E101" s="1355"/>
      <c r="F101" s="1355"/>
      <c r="G101" s="1355"/>
      <c r="H101" s="1355"/>
      <c r="I101" s="1355"/>
      <c r="J101" s="1355"/>
      <c r="K101" s="1355"/>
      <c r="L101" s="1355"/>
      <c r="M101" s="1355"/>
      <c r="N101" s="1355"/>
      <c r="O101" s="1355"/>
      <c r="P101" s="1355"/>
      <c r="Q101" s="1355"/>
      <c r="R101" s="1355"/>
      <c r="S101" s="1355"/>
      <c r="T101" s="1355"/>
      <c r="U101" s="1355"/>
      <c r="V101" s="1355"/>
      <c r="W101" s="1355"/>
      <c r="X101" s="1355"/>
      <c r="Y101" s="1355"/>
      <c r="Z101" s="1355"/>
      <c r="AA101" s="1355"/>
    </row>
    <row r="102" spans="1:26" s="167" customFormat="1" ht="12.75" customHeight="1">
      <c r="A102" s="148"/>
      <c r="B102" s="146"/>
      <c r="C102" s="148"/>
      <c r="D102" s="148"/>
      <c r="E102" s="148"/>
      <c r="F102" s="149"/>
      <c r="G102" s="149"/>
      <c r="H102" s="150"/>
      <c r="I102" s="150"/>
      <c r="J102" s="150"/>
      <c r="K102" s="150"/>
      <c r="L102" s="150"/>
      <c r="M102" s="150"/>
      <c r="N102" s="150"/>
      <c r="O102" s="150"/>
      <c r="P102" s="150"/>
      <c r="Q102" s="150"/>
      <c r="R102" s="150"/>
      <c r="S102" s="150"/>
      <c r="T102" s="150"/>
      <c r="U102" s="150"/>
      <c r="V102" s="150"/>
      <c r="W102" s="150"/>
      <c r="X102" s="150"/>
      <c r="Y102" s="150"/>
      <c r="Z102" s="150"/>
    </row>
    <row r="103" spans="1:27" s="166" customFormat="1" ht="15" customHeight="1">
      <c r="A103" s="168"/>
      <c r="B103" s="1355" t="s">
        <v>651</v>
      </c>
      <c r="C103" s="1355"/>
      <c r="D103" s="1355"/>
      <c r="E103" s="1355"/>
      <c r="F103" s="1355"/>
      <c r="G103" s="1355"/>
      <c r="H103" s="1355"/>
      <c r="I103" s="1355"/>
      <c r="J103" s="1355"/>
      <c r="K103" s="1355"/>
      <c r="L103" s="1355"/>
      <c r="M103" s="1355"/>
      <c r="N103" s="1355"/>
      <c r="O103" s="1355"/>
      <c r="P103" s="1355"/>
      <c r="Q103" s="1355"/>
      <c r="R103" s="1355"/>
      <c r="S103" s="1355"/>
      <c r="T103" s="1355"/>
      <c r="U103" s="1355"/>
      <c r="V103" s="1355"/>
      <c r="W103" s="1355"/>
      <c r="X103" s="1355"/>
      <c r="Y103" s="1355"/>
      <c r="Z103" s="1355"/>
      <c r="AA103" s="1355"/>
    </row>
    <row r="104" spans="1:26" s="123" customFormat="1" ht="12.75" customHeight="1">
      <c r="A104" s="115"/>
      <c r="B104" s="115"/>
      <c r="C104" s="117"/>
      <c r="D104" s="117"/>
      <c r="E104" s="118"/>
      <c r="F104" s="119"/>
      <c r="G104" s="119"/>
      <c r="H104" s="119"/>
      <c r="I104" s="119"/>
      <c r="J104" s="119"/>
      <c r="K104" s="119"/>
      <c r="L104" s="119"/>
      <c r="M104" s="119"/>
      <c r="N104" s="119"/>
      <c r="O104" s="119"/>
      <c r="P104" s="119"/>
      <c r="Q104" s="119"/>
      <c r="R104" s="119"/>
      <c r="S104" s="119"/>
      <c r="T104" s="119"/>
      <c r="U104" s="119"/>
      <c r="V104" s="119"/>
      <c r="W104" s="119"/>
      <c r="X104" s="119"/>
      <c r="Y104" s="119"/>
      <c r="Z104" s="119"/>
    </row>
    <row r="105" spans="1:26" s="123" customFormat="1" ht="12.75" customHeight="1">
      <c r="A105" s="115"/>
      <c r="B105" s="115"/>
      <c r="C105" s="117"/>
      <c r="D105" s="117"/>
      <c r="E105" s="118"/>
      <c r="F105" s="119"/>
      <c r="G105" s="119"/>
      <c r="H105" s="119"/>
      <c r="I105" s="119"/>
      <c r="J105" s="119"/>
      <c r="K105" s="119"/>
      <c r="L105" s="119"/>
      <c r="M105" s="119"/>
      <c r="N105" s="119"/>
      <c r="O105" s="119"/>
      <c r="P105" s="119"/>
      <c r="Q105" s="119"/>
      <c r="R105" s="119"/>
      <c r="S105" s="119"/>
      <c r="T105" s="119"/>
      <c r="U105" s="119"/>
      <c r="V105" s="119"/>
      <c r="W105" s="119"/>
      <c r="X105" s="119"/>
      <c r="Y105" s="119"/>
      <c r="Z105" s="119"/>
    </row>
    <row r="106" spans="1:26" s="123" customFormat="1" ht="12.75" customHeight="1">
      <c r="A106" s="115"/>
      <c r="B106" s="115"/>
      <c r="C106" s="117"/>
      <c r="D106" s="117"/>
      <c r="E106" s="118"/>
      <c r="F106" s="119"/>
      <c r="G106" s="119"/>
      <c r="H106" s="119"/>
      <c r="I106" s="119"/>
      <c r="J106" s="119"/>
      <c r="K106" s="119"/>
      <c r="L106" s="119"/>
      <c r="M106" s="119"/>
      <c r="N106" s="119"/>
      <c r="O106" s="119"/>
      <c r="P106" s="119"/>
      <c r="Q106" s="119"/>
      <c r="R106" s="119"/>
      <c r="S106" s="119"/>
      <c r="T106" s="119"/>
      <c r="U106" s="119"/>
      <c r="V106" s="119"/>
      <c r="W106" s="119"/>
      <c r="X106" s="119"/>
      <c r="Y106" s="119"/>
      <c r="Z106" s="119"/>
    </row>
    <row r="107" spans="1:26" s="123" customFormat="1" ht="12.75" customHeight="1">
      <c r="A107" s="115"/>
      <c r="B107" s="115"/>
      <c r="C107" s="117"/>
      <c r="D107" s="117"/>
      <c r="E107" s="118"/>
      <c r="F107" s="119"/>
      <c r="G107" s="119"/>
      <c r="H107" s="119"/>
      <c r="I107" s="119"/>
      <c r="J107" s="119"/>
      <c r="K107" s="119"/>
      <c r="L107" s="119"/>
      <c r="M107" s="119"/>
      <c r="N107" s="119"/>
      <c r="O107" s="119"/>
      <c r="P107" s="119"/>
      <c r="Q107" s="119"/>
      <c r="R107" s="119"/>
      <c r="S107" s="119"/>
      <c r="T107" s="119"/>
      <c r="U107" s="119"/>
      <c r="V107" s="119"/>
      <c r="W107" s="119"/>
      <c r="X107" s="119"/>
      <c r="Y107" s="119"/>
      <c r="Z107" s="119"/>
    </row>
    <row r="108" spans="1:26" s="123" customFormat="1" ht="12.75" customHeight="1">
      <c r="A108" s="115"/>
      <c r="B108" s="115"/>
      <c r="C108" s="117"/>
      <c r="D108" s="117"/>
      <c r="E108" s="118"/>
      <c r="F108" s="119"/>
      <c r="G108" s="119"/>
      <c r="H108" s="119"/>
      <c r="I108" s="119"/>
      <c r="J108" s="119"/>
      <c r="K108" s="119"/>
      <c r="L108" s="119"/>
      <c r="M108" s="119"/>
      <c r="N108" s="119"/>
      <c r="O108" s="119"/>
      <c r="P108" s="119"/>
      <c r="Q108" s="119"/>
      <c r="R108" s="119"/>
      <c r="S108" s="119"/>
      <c r="T108" s="119"/>
      <c r="U108" s="119"/>
      <c r="V108" s="119"/>
      <c r="W108" s="119"/>
      <c r="X108" s="119"/>
      <c r="Y108" s="119"/>
      <c r="Z108" s="119"/>
    </row>
    <row r="109" spans="1:26" s="123" customFormat="1" ht="12.75" customHeight="1">
      <c r="A109" s="115"/>
      <c r="B109" s="115"/>
      <c r="C109" s="117"/>
      <c r="D109" s="117"/>
      <c r="E109" s="118"/>
      <c r="F109" s="119"/>
      <c r="G109" s="119"/>
      <c r="H109" s="119"/>
      <c r="I109" s="119"/>
      <c r="J109" s="119"/>
      <c r="K109" s="119"/>
      <c r="L109" s="119"/>
      <c r="M109" s="119"/>
      <c r="N109" s="119"/>
      <c r="O109" s="119"/>
      <c r="P109" s="119"/>
      <c r="Q109" s="119"/>
      <c r="R109" s="119"/>
      <c r="S109" s="119"/>
      <c r="T109" s="119"/>
      <c r="U109" s="119"/>
      <c r="V109" s="119"/>
      <c r="W109" s="119"/>
      <c r="X109" s="119"/>
      <c r="Y109" s="119"/>
      <c r="Z109" s="119"/>
    </row>
    <row r="110" spans="1:26" s="123" customFormat="1" ht="12.75" customHeight="1">
      <c r="A110" s="115"/>
      <c r="B110" s="115"/>
      <c r="C110" s="117"/>
      <c r="D110" s="117"/>
      <c r="E110" s="118"/>
      <c r="F110" s="119"/>
      <c r="G110" s="119"/>
      <c r="H110" s="119"/>
      <c r="I110" s="119"/>
      <c r="J110" s="119"/>
      <c r="K110" s="119"/>
      <c r="L110" s="119"/>
      <c r="M110" s="119"/>
      <c r="N110" s="119"/>
      <c r="O110" s="119"/>
      <c r="P110" s="119"/>
      <c r="Q110" s="119"/>
      <c r="R110" s="119"/>
      <c r="S110" s="119"/>
      <c r="T110" s="119"/>
      <c r="U110" s="119"/>
      <c r="V110" s="119"/>
      <c r="W110" s="119"/>
      <c r="X110" s="119"/>
      <c r="Y110" s="119"/>
      <c r="Z110" s="119"/>
    </row>
    <row r="111" spans="1:26" s="123" customFormat="1" ht="12.75" customHeight="1">
      <c r="A111" s="115"/>
      <c r="B111" s="115"/>
      <c r="C111" s="117"/>
      <c r="D111" s="117"/>
      <c r="E111" s="118"/>
      <c r="F111" s="119"/>
      <c r="G111" s="119"/>
      <c r="H111" s="119"/>
      <c r="I111" s="119"/>
      <c r="J111" s="119"/>
      <c r="K111" s="119"/>
      <c r="L111" s="119"/>
      <c r="M111" s="119"/>
      <c r="N111" s="119"/>
      <c r="O111" s="119"/>
      <c r="P111" s="119"/>
      <c r="Q111" s="119"/>
      <c r="R111" s="119"/>
      <c r="S111" s="119"/>
      <c r="T111" s="119"/>
      <c r="U111" s="119"/>
      <c r="V111" s="119"/>
      <c r="W111" s="119"/>
      <c r="X111" s="119"/>
      <c r="Y111" s="119"/>
      <c r="Z111" s="119"/>
    </row>
    <row r="112" spans="1:26" s="123" customFormat="1" ht="12.75" customHeight="1">
      <c r="A112" s="115"/>
      <c r="B112" s="115"/>
      <c r="C112" s="117"/>
      <c r="D112" s="117"/>
      <c r="E112" s="118"/>
      <c r="F112" s="119"/>
      <c r="G112" s="119"/>
      <c r="H112" s="119"/>
      <c r="I112" s="119"/>
      <c r="J112" s="119"/>
      <c r="K112" s="119"/>
      <c r="L112" s="119"/>
      <c r="M112" s="119"/>
      <c r="N112" s="119"/>
      <c r="O112" s="119"/>
      <c r="P112" s="119"/>
      <c r="Q112" s="119"/>
      <c r="R112" s="119"/>
      <c r="S112" s="119"/>
      <c r="T112" s="119"/>
      <c r="U112" s="119"/>
      <c r="V112" s="119"/>
      <c r="W112" s="119"/>
      <c r="X112" s="119"/>
      <c r="Y112" s="119"/>
      <c r="Z112" s="119"/>
    </row>
    <row r="113" spans="1:26" s="123" customFormat="1" ht="12.75" customHeight="1">
      <c r="A113" s="115"/>
      <c r="B113" s="115"/>
      <c r="C113" s="117"/>
      <c r="D113" s="117"/>
      <c r="E113" s="118"/>
      <c r="F113" s="119"/>
      <c r="G113" s="119"/>
      <c r="H113" s="119"/>
      <c r="I113" s="119"/>
      <c r="J113" s="119"/>
      <c r="K113" s="119"/>
      <c r="L113" s="119"/>
      <c r="M113" s="119"/>
      <c r="N113" s="119"/>
      <c r="O113" s="119"/>
      <c r="P113" s="119"/>
      <c r="Q113" s="119"/>
      <c r="R113" s="119"/>
      <c r="S113" s="119"/>
      <c r="T113" s="119"/>
      <c r="U113" s="119"/>
      <c r="V113" s="119"/>
      <c r="W113" s="119"/>
      <c r="X113" s="119"/>
      <c r="Y113" s="119"/>
      <c r="Z113" s="119"/>
    </row>
    <row r="114" spans="1:26" s="123" customFormat="1" ht="12.75" customHeight="1">
      <c r="A114" s="115"/>
      <c r="B114" s="115"/>
      <c r="C114" s="117"/>
      <c r="D114" s="117"/>
      <c r="E114" s="118"/>
      <c r="F114" s="119"/>
      <c r="G114" s="119"/>
      <c r="H114" s="119"/>
      <c r="I114" s="119"/>
      <c r="J114" s="119"/>
      <c r="K114" s="119"/>
      <c r="L114" s="119"/>
      <c r="M114" s="119"/>
      <c r="N114" s="119"/>
      <c r="O114" s="119"/>
      <c r="P114" s="119"/>
      <c r="Q114" s="119"/>
      <c r="R114" s="119"/>
      <c r="S114" s="119"/>
      <c r="T114" s="119"/>
      <c r="U114" s="119"/>
      <c r="V114" s="119"/>
      <c r="W114" s="119"/>
      <c r="X114" s="119"/>
      <c r="Y114" s="119"/>
      <c r="Z114" s="119"/>
    </row>
    <row r="115" spans="1:26" s="123" customFormat="1" ht="12.75" customHeight="1">
      <c r="A115" s="115"/>
      <c r="B115" s="115"/>
      <c r="C115" s="117"/>
      <c r="D115" s="117"/>
      <c r="E115" s="118"/>
      <c r="F115" s="119"/>
      <c r="G115" s="119"/>
      <c r="H115" s="119"/>
      <c r="I115" s="119"/>
      <c r="J115" s="119"/>
      <c r="K115" s="119"/>
      <c r="L115" s="119"/>
      <c r="M115" s="119"/>
      <c r="N115" s="119"/>
      <c r="O115" s="119"/>
      <c r="P115" s="119"/>
      <c r="Q115" s="119"/>
      <c r="R115" s="119"/>
      <c r="S115" s="119"/>
      <c r="T115" s="119"/>
      <c r="U115" s="119"/>
      <c r="V115" s="119"/>
      <c r="W115" s="119"/>
      <c r="X115" s="119"/>
      <c r="Y115" s="119"/>
      <c r="Z115" s="119"/>
    </row>
    <row r="116" spans="1:26" s="123" customFormat="1" ht="12.75" customHeight="1">
      <c r="A116" s="115"/>
      <c r="B116" s="115"/>
      <c r="C116" s="117"/>
      <c r="D116" s="117"/>
      <c r="E116" s="118"/>
      <c r="F116" s="119"/>
      <c r="G116" s="119"/>
      <c r="H116" s="119"/>
      <c r="I116" s="119"/>
      <c r="J116" s="119"/>
      <c r="K116" s="119"/>
      <c r="L116" s="119"/>
      <c r="M116" s="119"/>
      <c r="N116" s="119"/>
      <c r="O116" s="119"/>
      <c r="P116" s="119"/>
      <c r="Q116" s="119"/>
      <c r="R116" s="119"/>
      <c r="S116" s="119"/>
      <c r="T116" s="119"/>
      <c r="U116" s="119"/>
      <c r="V116" s="119"/>
      <c r="W116" s="119"/>
      <c r="X116" s="119"/>
      <c r="Y116" s="119"/>
      <c r="Z116" s="119"/>
    </row>
    <row r="117" spans="1:26" s="123" customFormat="1" ht="12.75" customHeight="1">
      <c r="A117" s="115"/>
      <c r="B117" s="115"/>
      <c r="C117" s="117"/>
      <c r="D117" s="117"/>
      <c r="E117" s="118"/>
      <c r="F117" s="119"/>
      <c r="G117" s="119"/>
      <c r="H117" s="119"/>
      <c r="I117" s="119"/>
      <c r="J117" s="119"/>
      <c r="K117" s="119"/>
      <c r="L117" s="119"/>
      <c r="M117" s="119"/>
      <c r="N117" s="119"/>
      <c r="O117" s="119"/>
      <c r="P117" s="119"/>
      <c r="Q117" s="119"/>
      <c r="R117" s="119"/>
      <c r="S117" s="119"/>
      <c r="T117" s="119"/>
      <c r="U117" s="119"/>
      <c r="V117" s="119"/>
      <c r="W117" s="119"/>
      <c r="X117" s="119"/>
      <c r="Y117" s="119"/>
      <c r="Z117" s="119"/>
    </row>
    <row r="118" spans="1:26" s="123" customFormat="1" ht="12.75" customHeight="1">
      <c r="A118" s="115"/>
      <c r="B118" s="115"/>
      <c r="C118" s="117"/>
      <c r="D118" s="117"/>
      <c r="E118" s="118"/>
      <c r="F118" s="119"/>
      <c r="G118" s="119"/>
      <c r="H118" s="119"/>
      <c r="I118" s="119"/>
      <c r="J118" s="119"/>
      <c r="K118" s="119"/>
      <c r="L118" s="119"/>
      <c r="M118" s="119"/>
      <c r="N118" s="119"/>
      <c r="O118" s="119"/>
      <c r="P118" s="119"/>
      <c r="Q118" s="119"/>
      <c r="R118" s="119"/>
      <c r="S118" s="119"/>
      <c r="T118" s="119"/>
      <c r="U118" s="119"/>
      <c r="V118" s="119"/>
      <c r="W118" s="119"/>
      <c r="X118" s="119"/>
      <c r="Y118" s="119"/>
      <c r="Z118" s="119"/>
    </row>
    <row r="119" spans="1:26" s="123" customFormat="1" ht="12.75" customHeight="1">
      <c r="A119" s="115"/>
      <c r="B119" s="115"/>
      <c r="C119" s="117"/>
      <c r="D119" s="117"/>
      <c r="E119" s="118"/>
      <c r="F119" s="119"/>
      <c r="G119" s="119"/>
      <c r="H119" s="119"/>
      <c r="I119" s="119"/>
      <c r="J119" s="119"/>
      <c r="K119" s="119"/>
      <c r="L119" s="119"/>
      <c r="M119" s="119"/>
      <c r="N119" s="119"/>
      <c r="O119" s="119"/>
      <c r="P119" s="119"/>
      <c r="Q119" s="119"/>
      <c r="R119" s="119"/>
      <c r="S119" s="119"/>
      <c r="T119" s="119"/>
      <c r="U119" s="119"/>
      <c r="V119" s="119"/>
      <c r="W119" s="119"/>
      <c r="X119" s="119"/>
      <c r="Y119" s="119"/>
      <c r="Z119" s="119"/>
    </row>
    <row r="120" spans="1:26" s="123" customFormat="1" ht="12.75" customHeight="1">
      <c r="A120" s="115"/>
      <c r="B120" s="115"/>
      <c r="C120" s="117"/>
      <c r="D120" s="117"/>
      <c r="E120" s="118"/>
      <c r="F120" s="119"/>
      <c r="G120" s="119"/>
      <c r="H120" s="119"/>
      <c r="I120" s="119"/>
      <c r="J120" s="119"/>
      <c r="K120" s="119"/>
      <c r="L120" s="119"/>
      <c r="M120" s="119"/>
      <c r="N120" s="119"/>
      <c r="O120" s="119"/>
      <c r="P120" s="119"/>
      <c r="Q120" s="119"/>
      <c r="R120" s="119"/>
      <c r="S120" s="119"/>
      <c r="T120" s="119"/>
      <c r="U120" s="119"/>
      <c r="V120" s="119"/>
      <c r="W120" s="119"/>
      <c r="X120" s="119"/>
      <c r="Y120" s="119"/>
      <c r="Z120" s="119"/>
    </row>
    <row r="121" spans="1:26" s="123" customFormat="1" ht="12.75" customHeight="1">
      <c r="A121" s="115"/>
      <c r="B121" s="115"/>
      <c r="C121" s="117"/>
      <c r="D121" s="117"/>
      <c r="E121" s="118"/>
      <c r="F121" s="119"/>
      <c r="G121" s="119"/>
      <c r="H121" s="119"/>
      <c r="I121" s="119"/>
      <c r="J121" s="119"/>
      <c r="K121" s="119"/>
      <c r="L121" s="119"/>
      <c r="M121" s="119"/>
      <c r="N121" s="119"/>
      <c r="O121" s="119"/>
      <c r="P121" s="119"/>
      <c r="Q121" s="119"/>
      <c r="R121" s="119"/>
      <c r="S121" s="119"/>
      <c r="T121" s="119"/>
      <c r="U121" s="119"/>
      <c r="V121" s="119"/>
      <c r="W121" s="119"/>
      <c r="X121" s="119"/>
      <c r="Y121" s="119"/>
      <c r="Z121" s="119"/>
    </row>
    <row r="122" spans="1:26" s="123" customFormat="1" ht="12.75" customHeight="1">
      <c r="A122" s="115"/>
      <c r="B122" s="115"/>
      <c r="C122" s="117"/>
      <c r="D122" s="117"/>
      <c r="E122" s="118"/>
      <c r="F122" s="119"/>
      <c r="G122" s="119"/>
      <c r="H122" s="119"/>
      <c r="I122" s="119"/>
      <c r="J122" s="119"/>
      <c r="K122" s="119"/>
      <c r="L122" s="119"/>
      <c r="M122" s="119"/>
      <c r="N122" s="119"/>
      <c r="O122" s="119"/>
      <c r="P122" s="119"/>
      <c r="Q122" s="119"/>
      <c r="R122" s="119"/>
      <c r="S122" s="119"/>
      <c r="T122" s="119"/>
      <c r="U122" s="119"/>
      <c r="V122" s="119"/>
      <c r="W122" s="119"/>
      <c r="X122" s="119"/>
      <c r="Y122" s="119"/>
      <c r="Z122" s="119"/>
    </row>
    <row r="123" spans="1:26" s="123" customFormat="1" ht="12.75" customHeight="1">
      <c r="A123" s="115"/>
      <c r="B123" s="115"/>
      <c r="C123" s="117"/>
      <c r="D123" s="117"/>
      <c r="E123" s="118"/>
      <c r="F123" s="119"/>
      <c r="G123" s="119"/>
      <c r="H123" s="119"/>
      <c r="I123" s="119"/>
      <c r="J123" s="119"/>
      <c r="K123" s="119"/>
      <c r="L123" s="119"/>
      <c r="M123" s="119"/>
      <c r="N123" s="119"/>
      <c r="O123" s="119"/>
      <c r="P123" s="119"/>
      <c r="Q123" s="119"/>
      <c r="R123" s="119"/>
      <c r="S123" s="119"/>
      <c r="T123" s="119"/>
      <c r="U123" s="119"/>
      <c r="V123" s="119"/>
      <c r="W123" s="119"/>
      <c r="X123" s="119"/>
      <c r="Y123" s="119"/>
      <c r="Z123" s="119"/>
    </row>
    <row r="124" spans="1:26" s="123" customFormat="1" ht="12.75" customHeight="1">
      <c r="A124" s="115"/>
      <c r="B124" s="115"/>
      <c r="C124" s="117"/>
      <c r="D124" s="117"/>
      <c r="E124" s="118"/>
      <c r="F124" s="119"/>
      <c r="G124" s="119"/>
      <c r="H124" s="119"/>
      <c r="I124" s="119"/>
      <c r="J124" s="119"/>
      <c r="K124" s="119"/>
      <c r="L124" s="119"/>
      <c r="M124" s="119"/>
      <c r="N124" s="119"/>
      <c r="O124" s="119"/>
      <c r="P124" s="119"/>
      <c r="Q124" s="119"/>
      <c r="R124" s="119"/>
      <c r="S124" s="119"/>
      <c r="T124" s="119"/>
      <c r="U124" s="119"/>
      <c r="V124" s="119"/>
      <c r="W124" s="119"/>
      <c r="X124" s="119"/>
      <c r="Y124" s="119"/>
      <c r="Z124" s="119"/>
    </row>
    <row r="125" spans="1:26" s="123" customFormat="1" ht="12.75" customHeight="1">
      <c r="A125" s="115"/>
      <c r="B125" s="115"/>
      <c r="C125" s="117"/>
      <c r="D125" s="117"/>
      <c r="E125" s="118"/>
      <c r="F125" s="119"/>
      <c r="G125" s="119"/>
      <c r="H125" s="119"/>
      <c r="I125" s="119"/>
      <c r="J125" s="119"/>
      <c r="K125" s="119"/>
      <c r="L125" s="119"/>
      <c r="M125" s="119"/>
      <c r="N125" s="119"/>
      <c r="O125" s="119"/>
      <c r="P125" s="119"/>
      <c r="Q125" s="119"/>
      <c r="R125" s="119"/>
      <c r="S125" s="119"/>
      <c r="T125" s="119"/>
      <c r="U125" s="119"/>
      <c r="V125" s="119"/>
      <c r="W125" s="119"/>
      <c r="X125" s="119"/>
      <c r="Y125" s="119"/>
      <c r="Z125" s="119"/>
    </row>
    <row r="126" spans="1:26" s="123" customFormat="1" ht="12.75" customHeight="1">
      <c r="A126" s="115"/>
      <c r="B126" s="115"/>
      <c r="C126" s="117"/>
      <c r="D126" s="117"/>
      <c r="E126" s="118"/>
      <c r="F126" s="119"/>
      <c r="G126" s="119"/>
      <c r="H126" s="119"/>
      <c r="I126" s="119"/>
      <c r="J126" s="119"/>
      <c r="K126" s="119"/>
      <c r="L126" s="119"/>
      <c r="M126" s="119"/>
      <c r="N126" s="119"/>
      <c r="O126" s="119"/>
      <c r="P126" s="119"/>
      <c r="Q126" s="119"/>
      <c r="R126" s="119"/>
      <c r="S126" s="119"/>
      <c r="T126" s="119"/>
      <c r="U126" s="119"/>
      <c r="V126" s="119"/>
      <c r="W126" s="119"/>
      <c r="X126" s="119"/>
      <c r="Y126" s="119"/>
      <c r="Z126" s="119"/>
    </row>
    <row r="127" spans="1:26" s="123" customFormat="1" ht="12.75" customHeight="1">
      <c r="A127" s="115"/>
      <c r="B127" s="115"/>
      <c r="C127" s="117"/>
      <c r="D127" s="117"/>
      <c r="E127" s="118"/>
      <c r="F127" s="119"/>
      <c r="G127" s="119"/>
      <c r="H127" s="119"/>
      <c r="I127" s="119"/>
      <c r="J127" s="119"/>
      <c r="K127" s="119"/>
      <c r="L127" s="119"/>
      <c r="M127" s="119"/>
      <c r="N127" s="119"/>
      <c r="O127" s="119"/>
      <c r="P127" s="119"/>
      <c r="Q127" s="119"/>
      <c r="R127" s="119"/>
      <c r="S127" s="119"/>
      <c r="T127" s="119"/>
      <c r="U127" s="119"/>
      <c r="V127" s="119"/>
      <c r="W127" s="119"/>
      <c r="X127" s="119"/>
      <c r="Y127" s="119"/>
      <c r="Z127" s="119"/>
    </row>
    <row r="128" spans="1:26" s="123" customFormat="1" ht="12.75" customHeight="1">
      <c r="A128" s="115"/>
      <c r="B128" s="115"/>
      <c r="C128" s="117"/>
      <c r="D128" s="117"/>
      <c r="E128" s="118"/>
      <c r="F128" s="119"/>
      <c r="G128" s="119"/>
      <c r="H128" s="119"/>
      <c r="I128" s="119"/>
      <c r="J128" s="119"/>
      <c r="K128" s="119"/>
      <c r="L128" s="119"/>
      <c r="M128" s="119"/>
      <c r="N128" s="119"/>
      <c r="O128" s="119"/>
      <c r="P128" s="119"/>
      <c r="Q128" s="119"/>
      <c r="R128" s="119"/>
      <c r="S128" s="119"/>
      <c r="T128" s="119"/>
      <c r="U128" s="119"/>
      <c r="V128" s="119"/>
      <c r="W128" s="119"/>
      <c r="X128" s="119"/>
      <c r="Y128" s="119"/>
      <c r="Z128" s="119"/>
    </row>
    <row r="129" spans="1:26" s="123" customFormat="1" ht="12.75" customHeight="1">
      <c r="A129" s="115"/>
      <c r="B129" s="115"/>
      <c r="C129" s="117"/>
      <c r="D129" s="117"/>
      <c r="E129" s="118"/>
      <c r="F129" s="119"/>
      <c r="G129" s="119"/>
      <c r="H129" s="119"/>
      <c r="I129" s="119"/>
      <c r="J129" s="119"/>
      <c r="K129" s="119"/>
      <c r="L129" s="119"/>
      <c r="M129" s="119"/>
      <c r="N129" s="119"/>
      <c r="O129" s="119"/>
      <c r="P129" s="119"/>
      <c r="Q129" s="119"/>
      <c r="R129" s="119"/>
      <c r="S129" s="119"/>
      <c r="T129" s="119"/>
      <c r="U129" s="119"/>
      <c r="V129" s="119"/>
      <c r="W129" s="119"/>
      <c r="X129" s="119"/>
      <c r="Y129" s="119"/>
      <c r="Z129" s="119"/>
    </row>
    <row r="130" spans="1:26" s="123" customFormat="1" ht="12.75" customHeight="1">
      <c r="A130" s="115"/>
      <c r="B130" s="115"/>
      <c r="C130" s="117"/>
      <c r="D130" s="117"/>
      <c r="E130" s="118"/>
      <c r="F130" s="119"/>
      <c r="G130" s="119"/>
      <c r="H130" s="119"/>
      <c r="I130" s="119"/>
      <c r="J130" s="119"/>
      <c r="K130" s="119"/>
      <c r="L130" s="119"/>
      <c r="M130" s="119"/>
      <c r="N130" s="119"/>
      <c r="O130" s="119"/>
      <c r="P130" s="119"/>
      <c r="Q130" s="119"/>
      <c r="R130" s="119"/>
      <c r="S130" s="119"/>
      <c r="T130" s="119"/>
      <c r="U130" s="119"/>
      <c r="V130" s="119"/>
      <c r="W130" s="119"/>
      <c r="X130" s="119"/>
      <c r="Y130" s="119"/>
      <c r="Z130" s="119"/>
    </row>
    <row r="131" spans="1:26" s="123" customFormat="1" ht="12.75" customHeight="1">
      <c r="A131" s="115"/>
      <c r="B131" s="115"/>
      <c r="C131" s="117"/>
      <c r="D131" s="117"/>
      <c r="E131" s="118"/>
      <c r="F131" s="119"/>
      <c r="G131" s="119"/>
      <c r="H131" s="119"/>
      <c r="I131" s="119"/>
      <c r="J131" s="119"/>
      <c r="K131" s="119"/>
      <c r="L131" s="119"/>
      <c r="M131" s="119"/>
      <c r="N131" s="119"/>
      <c r="O131" s="119"/>
      <c r="P131" s="119"/>
      <c r="Q131" s="119"/>
      <c r="R131" s="119"/>
      <c r="S131" s="119"/>
      <c r="T131" s="119"/>
      <c r="U131" s="119"/>
      <c r="V131" s="119"/>
      <c r="W131" s="119"/>
      <c r="X131" s="119"/>
      <c r="Y131" s="119"/>
      <c r="Z131" s="119"/>
    </row>
    <row r="132" spans="1:26" s="123" customFormat="1" ht="12.75" customHeight="1">
      <c r="A132" s="115"/>
      <c r="B132" s="115"/>
      <c r="C132" s="117"/>
      <c r="D132" s="117"/>
      <c r="E132" s="118"/>
      <c r="F132" s="119"/>
      <c r="G132" s="119"/>
      <c r="H132" s="119"/>
      <c r="I132" s="119"/>
      <c r="J132" s="119"/>
      <c r="K132" s="119"/>
      <c r="L132" s="119"/>
      <c r="M132" s="119"/>
      <c r="N132" s="119"/>
      <c r="O132" s="119"/>
      <c r="P132" s="119"/>
      <c r="Q132" s="119"/>
      <c r="R132" s="119"/>
      <c r="S132" s="119"/>
      <c r="T132" s="119"/>
      <c r="U132" s="119"/>
      <c r="V132" s="119"/>
      <c r="W132" s="119"/>
      <c r="X132" s="119"/>
      <c r="Y132" s="119"/>
      <c r="Z132" s="119"/>
    </row>
    <row r="133" spans="1:26" s="123" customFormat="1" ht="12.75" customHeight="1">
      <c r="A133" s="115"/>
      <c r="B133" s="115"/>
      <c r="C133" s="117"/>
      <c r="D133" s="117"/>
      <c r="E133" s="118"/>
      <c r="F133" s="119"/>
      <c r="G133" s="119"/>
      <c r="H133" s="119"/>
      <c r="I133" s="119"/>
      <c r="J133" s="119"/>
      <c r="K133" s="119"/>
      <c r="L133" s="119"/>
      <c r="M133" s="119"/>
      <c r="N133" s="119"/>
      <c r="O133" s="119"/>
      <c r="P133" s="119"/>
      <c r="Q133" s="119"/>
      <c r="R133" s="119"/>
      <c r="S133" s="119"/>
      <c r="T133" s="119"/>
      <c r="U133" s="119"/>
      <c r="V133" s="119"/>
      <c r="W133" s="119"/>
      <c r="X133" s="119"/>
      <c r="Y133" s="119"/>
      <c r="Z133" s="119"/>
    </row>
    <row r="134" spans="1:26" s="123" customFormat="1" ht="12.75" customHeight="1">
      <c r="A134" s="115"/>
      <c r="B134" s="115"/>
      <c r="C134" s="117"/>
      <c r="D134" s="117"/>
      <c r="E134" s="118"/>
      <c r="F134" s="119"/>
      <c r="G134" s="119"/>
      <c r="H134" s="119"/>
      <c r="I134" s="119"/>
      <c r="J134" s="119"/>
      <c r="K134" s="119"/>
      <c r="L134" s="119"/>
      <c r="M134" s="119"/>
      <c r="N134" s="119"/>
      <c r="O134" s="119"/>
      <c r="P134" s="119"/>
      <c r="Q134" s="119"/>
      <c r="R134" s="119"/>
      <c r="S134" s="119"/>
      <c r="T134" s="119"/>
      <c r="U134" s="119"/>
      <c r="V134" s="119"/>
      <c r="W134" s="119"/>
      <c r="X134" s="119"/>
      <c r="Y134" s="119"/>
      <c r="Z134" s="119"/>
    </row>
    <row r="135" spans="1:26" s="123" customFormat="1" ht="12.75" customHeight="1">
      <c r="A135" s="115"/>
      <c r="B135" s="115"/>
      <c r="C135" s="117"/>
      <c r="D135" s="117"/>
      <c r="E135" s="118"/>
      <c r="F135" s="119"/>
      <c r="G135" s="119"/>
      <c r="H135" s="119"/>
      <c r="I135" s="119"/>
      <c r="J135" s="119"/>
      <c r="K135" s="119"/>
      <c r="L135" s="119"/>
      <c r="M135" s="119"/>
      <c r="N135" s="119"/>
      <c r="O135" s="119"/>
      <c r="P135" s="119"/>
      <c r="Q135" s="119"/>
      <c r="R135" s="119"/>
      <c r="S135" s="119"/>
      <c r="T135" s="119"/>
      <c r="U135" s="119"/>
      <c r="V135" s="119"/>
      <c r="W135" s="119"/>
      <c r="X135" s="119"/>
      <c r="Y135" s="119"/>
      <c r="Z135" s="119"/>
    </row>
    <row r="136" spans="1:26" s="123" customFormat="1" ht="12.75" customHeight="1">
      <c r="A136" s="115"/>
      <c r="B136" s="115"/>
      <c r="C136" s="117"/>
      <c r="D136" s="117"/>
      <c r="E136" s="118"/>
      <c r="F136" s="119"/>
      <c r="G136" s="119"/>
      <c r="H136" s="119"/>
      <c r="I136" s="119"/>
      <c r="J136" s="119"/>
      <c r="K136" s="119"/>
      <c r="L136" s="119"/>
      <c r="M136" s="119"/>
      <c r="N136" s="119"/>
      <c r="O136" s="119"/>
      <c r="P136" s="119"/>
      <c r="Q136" s="119"/>
      <c r="R136" s="119"/>
      <c r="S136" s="119"/>
      <c r="T136" s="119"/>
      <c r="U136" s="119"/>
      <c r="V136" s="119"/>
      <c r="W136" s="119"/>
      <c r="X136" s="119"/>
      <c r="Y136" s="119"/>
      <c r="Z136" s="119"/>
    </row>
    <row r="137" spans="1:26" s="123" customFormat="1" ht="12.75" customHeight="1">
      <c r="A137" s="115"/>
      <c r="B137" s="115"/>
      <c r="C137" s="117"/>
      <c r="D137" s="117"/>
      <c r="E137" s="118"/>
      <c r="F137" s="119"/>
      <c r="G137" s="119"/>
      <c r="H137" s="119"/>
      <c r="I137" s="119"/>
      <c r="J137" s="119"/>
      <c r="K137" s="119"/>
      <c r="L137" s="119"/>
      <c r="M137" s="119"/>
      <c r="N137" s="119"/>
      <c r="O137" s="119"/>
      <c r="P137" s="119"/>
      <c r="Q137" s="119"/>
      <c r="R137" s="119"/>
      <c r="S137" s="119"/>
      <c r="T137" s="119"/>
      <c r="U137" s="119"/>
      <c r="V137" s="119"/>
      <c r="W137" s="119"/>
      <c r="X137" s="119"/>
      <c r="Y137" s="119"/>
      <c r="Z137" s="119"/>
    </row>
    <row r="138" spans="1:26" s="123" customFormat="1" ht="12.75" customHeight="1">
      <c r="A138" s="115"/>
      <c r="B138" s="115"/>
      <c r="C138" s="117"/>
      <c r="D138" s="117"/>
      <c r="E138" s="118"/>
      <c r="F138" s="119"/>
      <c r="G138" s="119"/>
      <c r="H138" s="119"/>
      <c r="I138" s="119"/>
      <c r="J138" s="119"/>
      <c r="K138" s="119"/>
      <c r="L138" s="119"/>
      <c r="M138" s="119"/>
      <c r="N138" s="119"/>
      <c r="O138" s="119"/>
      <c r="P138" s="119"/>
      <c r="Q138" s="119"/>
      <c r="R138" s="119"/>
      <c r="S138" s="119"/>
      <c r="T138" s="119"/>
      <c r="U138" s="119"/>
      <c r="V138" s="119"/>
      <c r="W138" s="119"/>
      <c r="X138" s="119"/>
      <c r="Y138" s="119"/>
      <c r="Z138" s="119"/>
    </row>
    <row r="139" spans="1:26" s="123" customFormat="1" ht="12.75" customHeight="1">
      <c r="A139" s="115"/>
      <c r="B139" s="115"/>
      <c r="C139" s="117"/>
      <c r="D139" s="117"/>
      <c r="E139" s="118"/>
      <c r="F139" s="119"/>
      <c r="G139" s="119"/>
      <c r="H139" s="119"/>
      <c r="I139" s="119"/>
      <c r="J139" s="119"/>
      <c r="K139" s="119"/>
      <c r="L139" s="119"/>
      <c r="M139" s="119"/>
      <c r="N139" s="119"/>
      <c r="O139" s="119"/>
      <c r="P139" s="119"/>
      <c r="Q139" s="119"/>
      <c r="R139" s="119"/>
      <c r="S139" s="119"/>
      <c r="T139" s="119"/>
      <c r="U139" s="119"/>
      <c r="V139" s="119"/>
      <c r="W139" s="119"/>
      <c r="X139" s="119"/>
      <c r="Y139" s="119"/>
      <c r="Z139" s="119"/>
    </row>
    <row r="140" spans="1:26" s="123" customFormat="1" ht="12.75" customHeight="1">
      <c r="A140" s="115"/>
      <c r="B140" s="115"/>
      <c r="C140" s="117"/>
      <c r="D140" s="117"/>
      <c r="E140" s="118"/>
      <c r="F140" s="119"/>
      <c r="G140" s="119"/>
      <c r="H140" s="119"/>
      <c r="I140" s="119"/>
      <c r="J140" s="119"/>
      <c r="K140" s="119"/>
      <c r="L140" s="119"/>
      <c r="M140" s="119"/>
      <c r="N140" s="119"/>
      <c r="O140" s="119"/>
      <c r="P140" s="119"/>
      <c r="Q140" s="119"/>
      <c r="R140" s="119"/>
      <c r="S140" s="119"/>
      <c r="T140" s="119"/>
      <c r="U140" s="119"/>
      <c r="V140" s="119"/>
      <c r="W140" s="119"/>
      <c r="X140" s="119"/>
      <c r="Y140" s="119"/>
      <c r="Z140" s="119"/>
    </row>
    <row r="141" spans="1:26" s="123" customFormat="1" ht="12.75" customHeight="1">
      <c r="A141" s="115"/>
      <c r="B141" s="115"/>
      <c r="C141" s="117"/>
      <c r="D141" s="117"/>
      <c r="E141" s="118"/>
      <c r="F141" s="119"/>
      <c r="G141" s="119"/>
      <c r="H141" s="119"/>
      <c r="I141" s="119"/>
      <c r="J141" s="119"/>
      <c r="K141" s="119"/>
      <c r="L141" s="119"/>
      <c r="M141" s="119"/>
      <c r="N141" s="119"/>
      <c r="O141" s="119"/>
      <c r="P141" s="119"/>
      <c r="Q141" s="119"/>
      <c r="R141" s="119"/>
      <c r="S141" s="119"/>
      <c r="T141" s="119"/>
      <c r="U141" s="119"/>
      <c r="V141" s="119"/>
      <c r="W141" s="119"/>
      <c r="X141" s="119"/>
      <c r="Y141" s="119"/>
      <c r="Z141" s="119"/>
    </row>
    <row r="142" spans="1:26" s="123" customFormat="1" ht="12.75" customHeight="1">
      <c r="A142" s="115"/>
      <c r="B142" s="115"/>
      <c r="C142" s="117"/>
      <c r="D142" s="117"/>
      <c r="E142" s="118"/>
      <c r="F142" s="119"/>
      <c r="G142" s="119"/>
      <c r="H142" s="119"/>
      <c r="I142" s="119"/>
      <c r="J142" s="119"/>
      <c r="K142" s="119"/>
      <c r="L142" s="119"/>
      <c r="M142" s="119"/>
      <c r="N142" s="119"/>
      <c r="O142" s="119"/>
      <c r="P142" s="119"/>
      <c r="Q142" s="119"/>
      <c r="R142" s="119"/>
      <c r="S142" s="119"/>
      <c r="T142" s="119"/>
      <c r="U142" s="119"/>
      <c r="V142" s="119"/>
      <c r="W142" s="119"/>
      <c r="X142" s="119"/>
      <c r="Y142" s="119"/>
      <c r="Z142" s="119"/>
    </row>
    <row r="143" spans="1:26" s="123" customFormat="1" ht="12.75" customHeight="1">
      <c r="A143" s="115"/>
      <c r="B143" s="115"/>
      <c r="C143" s="117"/>
      <c r="D143" s="117"/>
      <c r="E143" s="118"/>
      <c r="F143" s="119"/>
      <c r="G143" s="119"/>
      <c r="H143" s="119"/>
      <c r="I143" s="119"/>
      <c r="J143" s="119"/>
      <c r="K143" s="119"/>
      <c r="L143" s="119"/>
      <c r="M143" s="119"/>
      <c r="N143" s="119"/>
      <c r="O143" s="119"/>
      <c r="P143" s="119"/>
      <c r="Q143" s="119"/>
      <c r="R143" s="119"/>
      <c r="S143" s="119"/>
      <c r="T143" s="119"/>
      <c r="U143" s="119"/>
      <c r="V143" s="119"/>
      <c r="W143" s="119"/>
      <c r="X143" s="119"/>
      <c r="Y143" s="119"/>
      <c r="Z143" s="119"/>
    </row>
    <row r="144" spans="1:27" s="151" customFormat="1" ht="22.5" customHeight="1">
      <c r="A144" s="1336" t="s">
        <v>640</v>
      </c>
      <c r="B144" s="1336"/>
      <c r="C144" s="1336"/>
      <c r="D144" s="1336"/>
      <c r="E144" s="1336"/>
      <c r="F144" s="1336"/>
      <c r="G144" s="1336"/>
      <c r="H144" s="1336"/>
      <c r="I144" s="1336"/>
      <c r="J144" s="1336"/>
      <c r="K144" s="1336"/>
      <c r="L144" s="1336"/>
      <c r="M144" s="1336"/>
      <c r="N144" s="1336"/>
      <c r="O144" s="1336"/>
      <c r="P144" s="1336"/>
      <c r="Q144" s="1336"/>
      <c r="R144" s="1336"/>
      <c r="S144" s="1336"/>
      <c r="T144" s="1336"/>
      <c r="U144" s="1336"/>
      <c r="V144" s="1336"/>
      <c r="W144" s="1336"/>
      <c r="X144" s="1336"/>
      <c r="Y144" s="1336"/>
      <c r="Z144" s="1336"/>
      <c r="AA144" s="1336"/>
    </row>
    <row r="146" spans="1:26" s="115" customFormat="1" ht="21.75" customHeight="1">
      <c r="A146" s="115" t="s">
        <v>242</v>
      </c>
      <c r="C146" s="117"/>
      <c r="E146" s="117"/>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7" s="115" customFormat="1" ht="21" customHeight="1" thickBot="1">
      <c r="A147" s="154" t="s">
        <v>481</v>
      </c>
      <c r="B147" s="154"/>
      <c r="C147" s="155"/>
      <c r="D147" s="154"/>
      <c r="E147" s="155"/>
      <c r="F147" s="156"/>
      <c r="G147" s="156"/>
      <c r="H147" s="156"/>
      <c r="I147" s="156"/>
      <c r="J147" s="157"/>
      <c r="K147" s="158"/>
      <c r="L147" s="156"/>
      <c r="M147" s="156"/>
      <c r="N147" s="158"/>
      <c r="O147" s="158"/>
      <c r="P147" s="158"/>
      <c r="Q147" s="156"/>
      <c r="R147" s="156"/>
      <c r="S147" s="158"/>
      <c r="T147" s="158"/>
      <c r="U147" s="158"/>
      <c r="V147" s="158"/>
      <c r="W147" s="190"/>
      <c r="X147" s="1338" t="s">
        <v>637</v>
      </c>
      <c r="Y147" s="1338"/>
      <c r="Z147" s="1338"/>
      <c r="AA147" s="1338"/>
    </row>
    <row r="148" spans="1:27" s="146" customFormat="1" ht="30" customHeight="1" thickBot="1">
      <c r="A148" s="1380" t="s">
        <v>484</v>
      </c>
      <c r="B148" s="1380" t="s">
        <v>485</v>
      </c>
      <c r="C148" s="1373" t="s">
        <v>171</v>
      </c>
      <c r="D148" s="1380" t="s">
        <v>486</v>
      </c>
      <c r="E148" s="1373" t="s">
        <v>172</v>
      </c>
      <c r="F148" s="1366" t="s">
        <v>482</v>
      </c>
      <c r="G148" s="1379"/>
      <c r="H148" s="1367"/>
      <c r="I148" s="1366" t="s">
        <v>642</v>
      </c>
      <c r="J148" s="1379"/>
      <c r="K148" s="1367"/>
      <c r="L148" s="1366" t="s">
        <v>542</v>
      </c>
      <c r="M148" s="1379"/>
      <c r="N148" s="1379"/>
      <c r="O148" s="1379"/>
      <c r="P148" s="1367"/>
      <c r="Q148" s="1366" t="s">
        <v>591</v>
      </c>
      <c r="R148" s="1379"/>
      <c r="S148" s="1379"/>
      <c r="T148" s="1379"/>
      <c r="U148" s="1367"/>
      <c r="V148" s="1366" t="s">
        <v>643</v>
      </c>
      <c r="W148" s="1379"/>
      <c r="X148" s="1379"/>
      <c r="Y148" s="1379"/>
      <c r="Z148" s="1367"/>
      <c r="AA148" s="1370" t="s">
        <v>644</v>
      </c>
    </row>
    <row r="149" spans="1:27" s="146" customFormat="1" ht="21.75" customHeight="1" thickBot="1">
      <c r="A149" s="1381"/>
      <c r="B149" s="1381"/>
      <c r="C149" s="1374"/>
      <c r="D149" s="1381"/>
      <c r="E149" s="1374"/>
      <c r="F149" s="1366" t="s">
        <v>488</v>
      </c>
      <c r="G149" s="1367"/>
      <c r="H149" s="1358" t="s">
        <v>483</v>
      </c>
      <c r="I149" s="1366" t="s">
        <v>488</v>
      </c>
      <c r="J149" s="1367"/>
      <c r="K149" s="1358" t="s">
        <v>483</v>
      </c>
      <c r="L149" s="1366" t="s">
        <v>488</v>
      </c>
      <c r="M149" s="1367"/>
      <c r="N149" s="1368" t="s">
        <v>478</v>
      </c>
      <c r="O149" s="1356" t="s">
        <v>173</v>
      </c>
      <c r="P149" s="1358" t="s">
        <v>483</v>
      </c>
      <c r="Q149" s="1366" t="s">
        <v>488</v>
      </c>
      <c r="R149" s="1367"/>
      <c r="S149" s="1368" t="s">
        <v>478</v>
      </c>
      <c r="T149" s="1356" t="s">
        <v>173</v>
      </c>
      <c r="U149" s="1358" t="s">
        <v>483</v>
      </c>
      <c r="V149" s="1366" t="s">
        <v>488</v>
      </c>
      <c r="W149" s="1367"/>
      <c r="X149" s="1368" t="s">
        <v>478</v>
      </c>
      <c r="Y149" s="1356" t="s">
        <v>173</v>
      </c>
      <c r="Z149" s="1358" t="s">
        <v>483</v>
      </c>
      <c r="AA149" s="1371"/>
    </row>
    <row r="150" spans="1:27" s="146" customFormat="1" ht="21.75" customHeight="1" thickBot="1">
      <c r="A150" s="1382"/>
      <c r="B150" s="1382"/>
      <c r="C150" s="1375"/>
      <c r="D150" s="1382"/>
      <c r="E150" s="1375"/>
      <c r="F150" s="159" t="s">
        <v>380</v>
      </c>
      <c r="G150" s="159" t="s">
        <v>487</v>
      </c>
      <c r="H150" s="1359"/>
      <c r="I150" s="159" t="s">
        <v>380</v>
      </c>
      <c r="J150" s="159" t="s">
        <v>487</v>
      </c>
      <c r="K150" s="1359"/>
      <c r="L150" s="159" t="s">
        <v>380</v>
      </c>
      <c r="M150" s="159" t="s">
        <v>487</v>
      </c>
      <c r="N150" s="1369"/>
      <c r="O150" s="1357"/>
      <c r="P150" s="1359"/>
      <c r="Q150" s="160" t="s">
        <v>380</v>
      </c>
      <c r="R150" s="159" t="s">
        <v>487</v>
      </c>
      <c r="S150" s="1369"/>
      <c r="T150" s="1357"/>
      <c r="U150" s="1359"/>
      <c r="V150" s="159" t="s">
        <v>380</v>
      </c>
      <c r="W150" s="159" t="s">
        <v>487</v>
      </c>
      <c r="X150" s="1369"/>
      <c r="Y150" s="1357"/>
      <c r="Z150" s="1359"/>
      <c r="AA150" s="1372"/>
    </row>
    <row r="151" spans="1:27" s="161" customFormat="1" ht="22.5" customHeight="1" thickBot="1">
      <c r="A151" s="1360" t="s">
        <v>476</v>
      </c>
      <c r="B151" s="1361"/>
      <c r="C151" s="1361"/>
      <c r="D151" s="1361"/>
      <c r="E151" s="1362"/>
      <c r="F151" s="300">
        <f>F153+F160+F167</f>
        <v>0</v>
      </c>
      <c r="G151" s="300">
        <f aca="true" t="shared" si="24" ref="G151:AA151">G153+G160+G167</f>
        <v>0</v>
      </c>
      <c r="H151" s="300">
        <f t="shared" si="24"/>
        <v>2000</v>
      </c>
      <c r="I151" s="300">
        <f t="shared" si="24"/>
        <v>0</v>
      </c>
      <c r="J151" s="300">
        <f t="shared" si="24"/>
        <v>0</v>
      </c>
      <c r="K151" s="300">
        <f t="shared" si="24"/>
        <v>2000</v>
      </c>
      <c r="L151" s="300">
        <f t="shared" si="24"/>
        <v>0</v>
      </c>
      <c r="M151" s="300">
        <f t="shared" si="24"/>
        <v>0</v>
      </c>
      <c r="N151" s="300">
        <f t="shared" si="24"/>
        <v>0</v>
      </c>
      <c r="O151" s="300">
        <f t="shared" si="24"/>
        <v>0</v>
      </c>
      <c r="P151" s="300">
        <f t="shared" si="24"/>
        <v>0</v>
      </c>
      <c r="Q151" s="300">
        <f t="shared" si="24"/>
        <v>0</v>
      </c>
      <c r="R151" s="300">
        <f t="shared" si="24"/>
        <v>0</v>
      </c>
      <c r="S151" s="300">
        <f t="shared" si="24"/>
        <v>0</v>
      </c>
      <c r="T151" s="300">
        <f t="shared" si="24"/>
        <v>0</v>
      </c>
      <c r="U151" s="300">
        <f t="shared" si="24"/>
        <v>0</v>
      </c>
      <c r="V151" s="300">
        <f t="shared" si="24"/>
        <v>0</v>
      </c>
      <c r="W151" s="300">
        <f t="shared" si="24"/>
        <v>0</v>
      </c>
      <c r="X151" s="300">
        <f t="shared" si="24"/>
        <v>0</v>
      </c>
      <c r="Y151" s="300">
        <f t="shared" si="24"/>
        <v>0</v>
      </c>
      <c r="Z151" s="300">
        <f t="shared" si="24"/>
        <v>0</v>
      </c>
      <c r="AA151" s="300">
        <f t="shared" si="24"/>
        <v>0</v>
      </c>
    </row>
    <row r="152" spans="3:27" s="116" customFormat="1" ht="4.5" customHeight="1" thickBot="1">
      <c r="C152" s="162"/>
      <c r="E152" s="162"/>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row>
    <row r="153" spans="1:27" s="164" customFormat="1" ht="21.75" customHeight="1" thickBot="1">
      <c r="A153" s="1363" t="s">
        <v>99</v>
      </c>
      <c r="B153" s="1364"/>
      <c r="C153" s="1364"/>
      <c r="D153" s="1364"/>
      <c r="E153" s="1365"/>
      <c r="F153" s="298">
        <f aca="true" t="shared" si="25" ref="F153:AA153">F155+F157</f>
        <v>0</v>
      </c>
      <c r="G153" s="298">
        <f t="shared" si="25"/>
        <v>0</v>
      </c>
      <c r="H153" s="298">
        <f t="shared" si="25"/>
        <v>0</v>
      </c>
      <c r="I153" s="298">
        <f t="shared" si="25"/>
        <v>0</v>
      </c>
      <c r="J153" s="298">
        <f t="shared" si="25"/>
        <v>0</v>
      </c>
      <c r="K153" s="298">
        <f t="shared" si="25"/>
        <v>0</v>
      </c>
      <c r="L153" s="298">
        <f t="shared" si="25"/>
        <v>0</v>
      </c>
      <c r="M153" s="298">
        <f t="shared" si="25"/>
        <v>0</v>
      </c>
      <c r="N153" s="298">
        <f t="shared" si="25"/>
        <v>0</v>
      </c>
      <c r="O153" s="298">
        <f t="shared" si="25"/>
        <v>0</v>
      </c>
      <c r="P153" s="298">
        <f t="shared" si="25"/>
        <v>0</v>
      </c>
      <c r="Q153" s="298">
        <f t="shared" si="25"/>
        <v>0</v>
      </c>
      <c r="R153" s="298">
        <f t="shared" si="25"/>
        <v>0</v>
      </c>
      <c r="S153" s="298">
        <f t="shared" si="25"/>
        <v>0</v>
      </c>
      <c r="T153" s="298">
        <f t="shared" si="25"/>
        <v>0</v>
      </c>
      <c r="U153" s="298">
        <f t="shared" si="25"/>
        <v>0</v>
      </c>
      <c r="V153" s="298">
        <f t="shared" si="25"/>
        <v>0</v>
      </c>
      <c r="W153" s="298">
        <f t="shared" si="25"/>
        <v>0</v>
      </c>
      <c r="X153" s="298">
        <f t="shared" si="25"/>
        <v>0</v>
      </c>
      <c r="Y153" s="298">
        <f t="shared" si="25"/>
        <v>0</v>
      </c>
      <c r="Z153" s="298">
        <f t="shared" si="25"/>
        <v>0</v>
      </c>
      <c r="AA153" s="298">
        <f t="shared" si="25"/>
        <v>0</v>
      </c>
    </row>
    <row r="154" spans="3:27" s="116" customFormat="1" ht="4.5" customHeight="1" thickBot="1">
      <c r="C154" s="162"/>
      <c r="E154" s="162"/>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row>
    <row r="155" spans="1:27" s="6" customFormat="1" ht="21" customHeight="1" thickBot="1">
      <c r="A155" s="1376" t="s">
        <v>645</v>
      </c>
      <c r="B155" s="1377"/>
      <c r="C155" s="1377"/>
      <c r="D155" s="1377"/>
      <c r="E155" s="1378"/>
      <c r="F155" s="297">
        <f aca="true" t="shared" si="26" ref="F155:AA155">SUM(F156)</f>
        <v>0</v>
      </c>
      <c r="G155" s="297">
        <f t="shared" si="26"/>
        <v>0</v>
      </c>
      <c r="H155" s="297">
        <f t="shared" si="26"/>
        <v>0</v>
      </c>
      <c r="I155" s="297">
        <f t="shared" si="26"/>
        <v>0</v>
      </c>
      <c r="J155" s="297">
        <f t="shared" si="26"/>
        <v>0</v>
      </c>
      <c r="K155" s="297">
        <f t="shared" si="26"/>
        <v>0</v>
      </c>
      <c r="L155" s="297">
        <f t="shared" si="26"/>
        <v>0</v>
      </c>
      <c r="M155" s="297">
        <f t="shared" si="26"/>
        <v>0</v>
      </c>
      <c r="N155" s="297">
        <f t="shared" si="26"/>
        <v>0</v>
      </c>
      <c r="O155" s="297">
        <f t="shared" si="26"/>
        <v>0</v>
      </c>
      <c r="P155" s="297">
        <f t="shared" si="26"/>
        <v>0</v>
      </c>
      <c r="Q155" s="297">
        <f t="shared" si="26"/>
        <v>0</v>
      </c>
      <c r="R155" s="297">
        <f t="shared" si="26"/>
        <v>0</v>
      </c>
      <c r="S155" s="297">
        <f t="shared" si="26"/>
        <v>0</v>
      </c>
      <c r="T155" s="297">
        <f t="shared" si="26"/>
        <v>0</v>
      </c>
      <c r="U155" s="297">
        <f t="shared" si="26"/>
        <v>0</v>
      </c>
      <c r="V155" s="297">
        <f t="shared" si="26"/>
        <v>0</v>
      </c>
      <c r="W155" s="297">
        <f t="shared" si="26"/>
        <v>0</v>
      </c>
      <c r="X155" s="297">
        <f t="shared" si="26"/>
        <v>0</v>
      </c>
      <c r="Y155" s="297">
        <f t="shared" si="26"/>
        <v>0</v>
      </c>
      <c r="Z155" s="297">
        <f t="shared" si="26"/>
        <v>0</v>
      </c>
      <c r="AA155" s="297">
        <f t="shared" si="26"/>
        <v>0</v>
      </c>
    </row>
    <row r="156" spans="1:27" s="123" customFormat="1" ht="30" customHeight="1" thickBot="1">
      <c r="A156" s="145"/>
      <c r="B156" s="172"/>
      <c r="C156" s="130"/>
      <c r="D156" s="172"/>
      <c r="E156" s="130"/>
      <c r="F156" s="131">
        <f>L156</f>
        <v>0</v>
      </c>
      <c r="G156" s="131">
        <f>M156</f>
        <v>0</v>
      </c>
      <c r="H156" s="131">
        <f>P156</f>
        <v>0</v>
      </c>
      <c r="I156" s="131">
        <v>0</v>
      </c>
      <c r="J156" s="131">
        <v>0</v>
      </c>
      <c r="K156" s="131">
        <v>0</v>
      </c>
      <c r="L156" s="131">
        <v>0</v>
      </c>
      <c r="M156" s="131">
        <v>0</v>
      </c>
      <c r="N156" s="131">
        <v>0</v>
      </c>
      <c r="O156" s="132">
        <v>0</v>
      </c>
      <c r="P156" s="131">
        <f>SUM(N156:O156)</f>
        <v>0</v>
      </c>
      <c r="Q156" s="131">
        <v>0</v>
      </c>
      <c r="R156" s="131">
        <v>0</v>
      </c>
      <c r="S156" s="131">
        <v>0</v>
      </c>
      <c r="T156" s="132">
        <v>0</v>
      </c>
      <c r="U156" s="131">
        <f>SUM(S156:T156)</f>
        <v>0</v>
      </c>
      <c r="V156" s="131">
        <v>0</v>
      </c>
      <c r="W156" s="131">
        <v>0</v>
      </c>
      <c r="X156" s="131">
        <v>0</v>
      </c>
      <c r="Y156" s="132">
        <v>0</v>
      </c>
      <c r="Z156" s="131">
        <f>SUM(X156:Y156)</f>
        <v>0</v>
      </c>
      <c r="AA156" s="133">
        <f>P156+U156+Z156</f>
        <v>0</v>
      </c>
    </row>
    <row r="157" spans="1:27" s="6" customFormat="1" ht="21" customHeight="1" thickBot="1">
      <c r="A157" s="1376" t="s">
        <v>646</v>
      </c>
      <c r="B157" s="1377"/>
      <c r="C157" s="1377"/>
      <c r="D157" s="1377"/>
      <c r="E157" s="1378"/>
      <c r="F157" s="297">
        <f aca="true" t="shared" si="27" ref="F157:AA157">SUM(F158)</f>
        <v>0</v>
      </c>
      <c r="G157" s="297">
        <f t="shared" si="27"/>
        <v>0</v>
      </c>
      <c r="H157" s="297">
        <f t="shared" si="27"/>
        <v>0</v>
      </c>
      <c r="I157" s="297">
        <f t="shared" si="27"/>
        <v>0</v>
      </c>
      <c r="J157" s="297">
        <f t="shared" si="27"/>
        <v>0</v>
      </c>
      <c r="K157" s="297">
        <f t="shared" si="27"/>
        <v>0</v>
      </c>
      <c r="L157" s="297">
        <f t="shared" si="27"/>
        <v>0</v>
      </c>
      <c r="M157" s="297">
        <f t="shared" si="27"/>
        <v>0</v>
      </c>
      <c r="N157" s="297">
        <f t="shared" si="27"/>
        <v>0</v>
      </c>
      <c r="O157" s="297">
        <f t="shared" si="27"/>
        <v>0</v>
      </c>
      <c r="P157" s="297">
        <f t="shared" si="27"/>
        <v>0</v>
      </c>
      <c r="Q157" s="297">
        <f t="shared" si="27"/>
        <v>0</v>
      </c>
      <c r="R157" s="297">
        <f t="shared" si="27"/>
        <v>0</v>
      </c>
      <c r="S157" s="297">
        <f t="shared" si="27"/>
        <v>0</v>
      </c>
      <c r="T157" s="297">
        <f t="shared" si="27"/>
        <v>0</v>
      </c>
      <c r="U157" s="297">
        <f t="shared" si="27"/>
        <v>0</v>
      </c>
      <c r="V157" s="297">
        <f t="shared" si="27"/>
        <v>0</v>
      </c>
      <c r="W157" s="297">
        <f t="shared" si="27"/>
        <v>0</v>
      </c>
      <c r="X157" s="297">
        <f t="shared" si="27"/>
        <v>0</v>
      </c>
      <c r="Y157" s="297">
        <f t="shared" si="27"/>
        <v>0</v>
      </c>
      <c r="Z157" s="297">
        <f t="shared" si="27"/>
        <v>0</v>
      </c>
      <c r="AA157" s="297">
        <f t="shared" si="27"/>
        <v>0</v>
      </c>
    </row>
    <row r="158" spans="1:27" s="123" customFormat="1" ht="30" customHeight="1" thickBot="1">
      <c r="A158" s="145"/>
      <c r="B158" s="172"/>
      <c r="C158" s="130"/>
      <c r="D158" s="172"/>
      <c r="E158" s="130"/>
      <c r="F158" s="131">
        <f>I158+L158+Q158+V158</f>
        <v>0</v>
      </c>
      <c r="G158" s="131">
        <f>J158+M158+R158+W158</f>
        <v>0</v>
      </c>
      <c r="H158" s="131">
        <f>K158+AA158</f>
        <v>0</v>
      </c>
      <c r="I158" s="131">
        <v>0</v>
      </c>
      <c r="J158" s="131">
        <v>0</v>
      </c>
      <c r="K158" s="131">
        <v>0</v>
      </c>
      <c r="L158" s="131">
        <v>0</v>
      </c>
      <c r="M158" s="131">
        <v>0</v>
      </c>
      <c r="N158" s="131">
        <v>0</v>
      </c>
      <c r="O158" s="132">
        <v>0</v>
      </c>
      <c r="P158" s="131">
        <f>SUM(N158:O158)</f>
        <v>0</v>
      </c>
      <c r="Q158" s="131">
        <v>0</v>
      </c>
      <c r="R158" s="131">
        <v>0</v>
      </c>
      <c r="S158" s="131">
        <v>0</v>
      </c>
      <c r="T158" s="132">
        <v>0</v>
      </c>
      <c r="U158" s="131">
        <f>SUM(S158:T158)</f>
        <v>0</v>
      </c>
      <c r="V158" s="131">
        <v>0</v>
      </c>
      <c r="W158" s="131">
        <v>0</v>
      </c>
      <c r="X158" s="131">
        <v>0</v>
      </c>
      <c r="Y158" s="132">
        <v>0</v>
      </c>
      <c r="Z158" s="131">
        <f>SUM(X158:Y158)</f>
        <v>0</v>
      </c>
      <c r="AA158" s="133">
        <f>P158+U158+Z158</f>
        <v>0</v>
      </c>
    </row>
    <row r="159" spans="3:27" s="116" customFormat="1" ht="4.5" customHeight="1" thickBot="1">
      <c r="C159" s="162"/>
      <c r="E159" s="162"/>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row>
    <row r="160" spans="1:27" s="164" customFormat="1" ht="21.75" customHeight="1" thickBot="1">
      <c r="A160" s="1363" t="s">
        <v>100</v>
      </c>
      <c r="B160" s="1364"/>
      <c r="C160" s="1364"/>
      <c r="D160" s="1364"/>
      <c r="E160" s="1365"/>
      <c r="F160" s="298">
        <f aca="true" t="shared" si="28" ref="F160:AA160">F162+F164</f>
        <v>0</v>
      </c>
      <c r="G160" s="298">
        <f t="shared" si="28"/>
        <v>0</v>
      </c>
      <c r="H160" s="298">
        <f t="shared" si="28"/>
        <v>2000</v>
      </c>
      <c r="I160" s="298">
        <f t="shared" si="28"/>
        <v>0</v>
      </c>
      <c r="J160" s="298">
        <f t="shared" si="28"/>
        <v>0</v>
      </c>
      <c r="K160" s="298">
        <f t="shared" si="28"/>
        <v>2000</v>
      </c>
      <c r="L160" s="298">
        <f t="shared" si="28"/>
        <v>0</v>
      </c>
      <c r="M160" s="298">
        <f t="shared" si="28"/>
        <v>0</v>
      </c>
      <c r="N160" s="298">
        <f t="shared" si="28"/>
        <v>0</v>
      </c>
      <c r="O160" s="298">
        <f t="shared" si="28"/>
        <v>0</v>
      </c>
      <c r="P160" s="298">
        <f t="shared" si="28"/>
        <v>0</v>
      </c>
      <c r="Q160" s="298">
        <f t="shared" si="28"/>
        <v>0</v>
      </c>
      <c r="R160" s="298">
        <f t="shared" si="28"/>
        <v>0</v>
      </c>
      <c r="S160" s="298">
        <f t="shared" si="28"/>
        <v>0</v>
      </c>
      <c r="T160" s="298">
        <f t="shared" si="28"/>
        <v>0</v>
      </c>
      <c r="U160" s="298">
        <f t="shared" si="28"/>
        <v>0</v>
      </c>
      <c r="V160" s="298">
        <f t="shared" si="28"/>
        <v>0</v>
      </c>
      <c r="W160" s="298">
        <f t="shared" si="28"/>
        <v>0</v>
      </c>
      <c r="X160" s="298">
        <f t="shared" si="28"/>
        <v>0</v>
      </c>
      <c r="Y160" s="298">
        <f t="shared" si="28"/>
        <v>0</v>
      </c>
      <c r="Z160" s="298">
        <f t="shared" si="28"/>
        <v>0</v>
      </c>
      <c r="AA160" s="298">
        <f t="shared" si="28"/>
        <v>0</v>
      </c>
    </row>
    <row r="161" spans="3:27" s="116" customFormat="1" ht="4.5" customHeight="1" thickBot="1">
      <c r="C161" s="162"/>
      <c r="E161" s="162"/>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row>
    <row r="162" spans="1:27" s="6" customFormat="1" ht="21" customHeight="1" thickBot="1">
      <c r="A162" s="1376" t="s">
        <v>645</v>
      </c>
      <c r="B162" s="1377"/>
      <c r="C162" s="1377"/>
      <c r="D162" s="1377"/>
      <c r="E162" s="1378"/>
      <c r="F162" s="297">
        <f aca="true" t="shared" si="29" ref="F162:AA162">SUM(F163)</f>
        <v>0</v>
      </c>
      <c r="G162" s="297">
        <f t="shared" si="29"/>
        <v>0</v>
      </c>
      <c r="H162" s="297">
        <f t="shared" si="29"/>
        <v>0</v>
      </c>
      <c r="I162" s="297">
        <f t="shared" si="29"/>
        <v>0</v>
      </c>
      <c r="J162" s="297">
        <f t="shared" si="29"/>
        <v>0</v>
      </c>
      <c r="K162" s="297">
        <f t="shared" si="29"/>
        <v>0</v>
      </c>
      <c r="L162" s="297">
        <f t="shared" si="29"/>
        <v>0</v>
      </c>
      <c r="M162" s="297">
        <f t="shared" si="29"/>
        <v>0</v>
      </c>
      <c r="N162" s="297">
        <f t="shared" si="29"/>
        <v>0</v>
      </c>
      <c r="O162" s="297">
        <f t="shared" si="29"/>
        <v>0</v>
      </c>
      <c r="P162" s="297">
        <f t="shared" si="29"/>
        <v>0</v>
      </c>
      <c r="Q162" s="297">
        <f t="shared" si="29"/>
        <v>0</v>
      </c>
      <c r="R162" s="297">
        <f t="shared" si="29"/>
        <v>0</v>
      </c>
      <c r="S162" s="297">
        <f t="shared" si="29"/>
        <v>0</v>
      </c>
      <c r="T162" s="297">
        <f t="shared" si="29"/>
        <v>0</v>
      </c>
      <c r="U162" s="297">
        <f t="shared" si="29"/>
        <v>0</v>
      </c>
      <c r="V162" s="297">
        <f t="shared" si="29"/>
        <v>0</v>
      </c>
      <c r="W162" s="297">
        <f t="shared" si="29"/>
        <v>0</v>
      </c>
      <c r="X162" s="297">
        <f t="shared" si="29"/>
        <v>0</v>
      </c>
      <c r="Y162" s="297">
        <f t="shared" si="29"/>
        <v>0</v>
      </c>
      <c r="Z162" s="297">
        <f t="shared" si="29"/>
        <v>0</v>
      </c>
      <c r="AA162" s="297">
        <f t="shared" si="29"/>
        <v>0</v>
      </c>
    </row>
    <row r="163" spans="1:27" s="123" customFormat="1" ht="30" customHeight="1" thickBot="1">
      <c r="A163" s="145"/>
      <c r="B163" s="172"/>
      <c r="C163" s="130"/>
      <c r="D163" s="172"/>
      <c r="E163" s="130"/>
      <c r="F163" s="131">
        <f>I163+L163</f>
        <v>0</v>
      </c>
      <c r="G163" s="131">
        <f>J163+M163</f>
        <v>0</v>
      </c>
      <c r="H163" s="131">
        <f>K163+P163</f>
        <v>0</v>
      </c>
      <c r="I163" s="131">
        <v>0</v>
      </c>
      <c r="J163" s="131">
        <v>0</v>
      </c>
      <c r="K163" s="131">
        <v>0</v>
      </c>
      <c r="L163" s="131">
        <v>0</v>
      </c>
      <c r="M163" s="131">
        <v>0</v>
      </c>
      <c r="N163" s="131">
        <v>0</v>
      </c>
      <c r="O163" s="132">
        <v>0</v>
      </c>
      <c r="P163" s="131">
        <f>SUM(N163:O163)</f>
        <v>0</v>
      </c>
      <c r="Q163" s="131">
        <v>0</v>
      </c>
      <c r="R163" s="131">
        <v>0</v>
      </c>
      <c r="S163" s="131">
        <v>0</v>
      </c>
      <c r="T163" s="132">
        <v>0</v>
      </c>
      <c r="U163" s="131">
        <f>SUM(S163:T163)</f>
        <v>0</v>
      </c>
      <c r="V163" s="131">
        <v>0</v>
      </c>
      <c r="W163" s="131">
        <v>0</v>
      </c>
      <c r="X163" s="131">
        <v>0</v>
      </c>
      <c r="Y163" s="132">
        <v>0</v>
      </c>
      <c r="Z163" s="131">
        <f>SUM(X163:Y163)</f>
        <v>0</v>
      </c>
      <c r="AA163" s="133">
        <f>P163+U163+Z163</f>
        <v>0</v>
      </c>
    </row>
    <row r="164" spans="1:27" s="6" customFormat="1" ht="21" customHeight="1" thickBot="1">
      <c r="A164" s="1376" t="s">
        <v>646</v>
      </c>
      <c r="B164" s="1377"/>
      <c r="C164" s="1377"/>
      <c r="D164" s="1377"/>
      <c r="E164" s="1378"/>
      <c r="F164" s="297">
        <f>SUM(F165)</f>
        <v>0</v>
      </c>
      <c r="G164" s="297">
        <f aca="true" t="shared" si="30" ref="G164:N164">SUM(G165)</f>
        <v>0</v>
      </c>
      <c r="H164" s="297">
        <f t="shared" si="30"/>
        <v>2000</v>
      </c>
      <c r="I164" s="297">
        <f t="shared" si="30"/>
        <v>0</v>
      </c>
      <c r="J164" s="297">
        <f t="shared" si="30"/>
        <v>0</v>
      </c>
      <c r="K164" s="297">
        <f t="shared" si="30"/>
        <v>2000</v>
      </c>
      <c r="L164" s="297">
        <f t="shared" si="30"/>
        <v>0</v>
      </c>
      <c r="M164" s="297">
        <f t="shared" si="30"/>
        <v>0</v>
      </c>
      <c r="N164" s="297">
        <f t="shared" si="30"/>
        <v>0</v>
      </c>
      <c r="O164" s="297">
        <f aca="true" t="shared" si="31" ref="O164:AA164">SUM(O165)</f>
        <v>0</v>
      </c>
      <c r="P164" s="297">
        <f t="shared" si="31"/>
        <v>0</v>
      </c>
      <c r="Q164" s="297">
        <f t="shared" si="31"/>
        <v>0</v>
      </c>
      <c r="R164" s="297">
        <f t="shared" si="31"/>
        <v>0</v>
      </c>
      <c r="S164" s="297">
        <f t="shared" si="31"/>
        <v>0</v>
      </c>
      <c r="T164" s="297">
        <f t="shared" si="31"/>
        <v>0</v>
      </c>
      <c r="U164" s="297">
        <f t="shared" si="31"/>
        <v>0</v>
      </c>
      <c r="V164" s="297">
        <f t="shared" si="31"/>
        <v>0</v>
      </c>
      <c r="W164" s="297">
        <f t="shared" si="31"/>
        <v>0</v>
      </c>
      <c r="X164" s="297">
        <f t="shared" si="31"/>
        <v>0</v>
      </c>
      <c r="Y164" s="297">
        <f t="shared" si="31"/>
        <v>0</v>
      </c>
      <c r="Z164" s="297">
        <f t="shared" si="31"/>
        <v>0</v>
      </c>
      <c r="AA164" s="297">
        <f t="shared" si="31"/>
        <v>0</v>
      </c>
    </row>
    <row r="165" spans="1:27" s="123" customFormat="1" ht="54.75" customHeight="1" thickBot="1">
      <c r="A165" s="145" t="s">
        <v>107</v>
      </c>
      <c r="B165" s="172" t="s">
        <v>110</v>
      </c>
      <c r="C165" s="130" t="s">
        <v>102</v>
      </c>
      <c r="D165" s="172" t="s">
        <v>597</v>
      </c>
      <c r="E165" s="145" t="s">
        <v>654</v>
      </c>
      <c r="F165" s="131">
        <f>I165+L165+Q165+V165</f>
        <v>0</v>
      </c>
      <c r="G165" s="131">
        <f>J165+M165+R165+W165</f>
        <v>0</v>
      </c>
      <c r="H165" s="131">
        <v>2000</v>
      </c>
      <c r="I165" s="131">
        <v>0</v>
      </c>
      <c r="J165" s="131">
        <v>0</v>
      </c>
      <c r="K165" s="131">
        <v>2000</v>
      </c>
      <c r="L165" s="131">
        <v>0</v>
      </c>
      <c r="M165" s="131">
        <v>0</v>
      </c>
      <c r="N165" s="131">
        <v>0</v>
      </c>
      <c r="O165" s="132">
        <v>0</v>
      </c>
      <c r="P165" s="131">
        <f>SUM(N165:O165)</f>
        <v>0</v>
      </c>
      <c r="Q165" s="131">
        <v>0</v>
      </c>
      <c r="R165" s="131">
        <v>0</v>
      </c>
      <c r="S165" s="131">
        <v>0</v>
      </c>
      <c r="T165" s="132">
        <v>0</v>
      </c>
      <c r="U165" s="131">
        <f>SUM(S165:T165)</f>
        <v>0</v>
      </c>
      <c r="V165" s="131">
        <v>0</v>
      </c>
      <c r="W165" s="131">
        <v>0</v>
      </c>
      <c r="X165" s="131">
        <v>0</v>
      </c>
      <c r="Y165" s="132">
        <v>0</v>
      </c>
      <c r="Z165" s="131">
        <f>SUM(X165:Y165)</f>
        <v>0</v>
      </c>
      <c r="AA165" s="133">
        <f>P165+U165+Z165</f>
        <v>0</v>
      </c>
    </row>
    <row r="166" spans="3:27" s="116" customFormat="1" ht="4.5" customHeight="1" thickBot="1">
      <c r="C166" s="162"/>
      <c r="E166" s="162"/>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row>
    <row r="167" spans="1:27" s="164" customFormat="1" ht="21.75" customHeight="1" thickBot="1">
      <c r="A167" s="1363" t="s">
        <v>101</v>
      </c>
      <c r="B167" s="1364"/>
      <c r="C167" s="1364"/>
      <c r="D167" s="1364"/>
      <c r="E167" s="1365"/>
      <c r="F167" s="298">
        <f aca="true" t="shared" si="32" ref="F167:AA167">F169+F171</f>
        <v>0</v>
      </c>
      <c r="G167" s="298">
        <f t="shared" si="32"/>
        <v>0</v>
      </c>
      <c r="H167" s="298">
        <f t="shared" si="32"/>
        <v>0</v>
      </c>
      <c r="I167" s="298">
        <f t="shared" si="32"/>
        <v>0</v>
      </c>
      <c r="J167" s="298">
        <f t="shared" si="32"/>
        <v>0</v>
      </c>
      <c r="K167" s="298">
        <f t="shared" si="32"/>
        <v>0</v>
      </c>
      <c r="L167" s="298">
        <f t="shared" si="32"/>
        <v>0</v>
      </c>
      <c r="M167" s="298">
        <f t="shared" si="32"/>
        <v>0</v>
      </c>
      <c r="N167" s="298">
        <f t="shared" si="32"/>
        <v>0</v>
      </c>
      <c r="O167" s="298">
        <f t="shared" si="32"/>
        <v>0</v>
      </c>
      <c r="P167" s="298">
        <f t="shared" si="32"/>
        <v>0</v>
      </c>
      <c r="Q167" s="298">
        <f t="shared" si="32"/>
        <v>0</v>
      </c>
      <c r="R167" s="298">
        <f t="shared" si="32"/>
        <v>0</v>
      </c>
      <c r="S167" s="298">
        <f t="shared" si="32"/>
        <v>0</v>
      </c>
      <c r="T167" s="298">
        <f t="shared" si="32"/>
        <v>0</v>
      </c>
      <c r="U167" s="298">
        <f t="shared" si="32"/>
        <v>0</v>
      </c>
      <c r="V167" s="298">
        <f t="shared" si="32"/>
        <v>0</v>
      </c>
      <c r="W167" s="298">
        <f t="shared" si="32"/>
        <v>0</v>
      </c>
      <c r="X167" s="298">
        <f t="shared" si="32"/>
        <v>0</v>
      </c>
      <c r="Y167" s="298">
        <f t="shared" si="32"/>
        <v>0</v>
      </c>
      <c r="Z167" s="298">
        <f t="shared" si="32"/>
        <v>0</v>
      </c>
      <c r="AA167" s="298">
        <f t="shared" si="32"/>
        <v>0</v>
      </c>
    </row>
    <row r="168" spans="3:27" s="116" customFormat="1" ht="4.5" customHeight="1" thickBot="1">
      <c r="C168" s="162"/>
      <c r="E168" s="162"/>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row>
    <row r="169" spans="1:27" s="6" customFormat="1" ht="21" customHeight="1" thickBot="1">
      <c r="A169" s="1376" t="s">
        <v>645</v>
      </c>
      <c r="B169" s="1377"/>
      <c r="C169" s="1377"/>
      <c r="D169" s="1377"/>
      <c r="E169" s="1378"/>
      <c r="F169" s="297">
        <f>SUM(F170)</f>
        <v>0</v>
      </c>
      <c r="G169" s="297">
        <f aca="true" t="shared" si="33" ref="G169:N169">SUM(G170)</f>
        <v>0</v>
      </c>
      <c r="H169" s="297">
        <f t="shared" si="33"/>
        <v>0</v>
      </c>
      <c r="I169" s="297">
        <f t="shared" si="33"/>
        <v>0</v>
      </c>
      <c r="J169" s="297">
        <f t="shared" si="33"/>
        <v>0</v>
      </c>
      <c r="K169" s="297">
        <f t="shared" si="33"/>
        <v>0</v>
      </c>
      <c r="L169" s="297">
        <f t="shared" si="33"/>
        <v>0</v>
      </c>
      <c r="M169" s="297">
        <f t="shared" si="33"/>
        <v>0</v>
      </c>
      <c r="N169" s="297">
        <f t="shared" si="33"/>
        <v>0</v>
      </c>
      <c r="O169" s="297">
        <f aca="true" t="shared" si="34" ref="O169:AA169">SUM(O170)</f>
        <v>0</v>
      </c>
      <c r="P169" s="297">
        <f t="shared" si="34"/>
        <v>0</v>
      </c>
      <c r="Q169" s="297">
        <f t="shared" si="34"/>
        <v>0</v>
      </c>
      <c r="R169" s="297">
        <f t="shared" si="34"/>
        <v>0</v>
      </c>
      <c r="S169" s="297">
        <f t="shared" si="34"/>
        <v>0</v>
      </c>
      <c r="T169" s="297">
        <f t="shared" si="34"/>
        <v>0</v>
      </c>
      <c r="U169" s="297">
        <f t="shared" si="34"/>
        <v>0</v>
      </c>
      <c r="V169" s="297">
        <f t="shared" si="34"/>
        <v>0</v>
      </c>
      <c r="W169" s="297">
        <f t="shared" si="34"/>
        <v>0</v>
      </c>
      <c r="X169" s="297">
        <f t="shared" si="34"/>
        <v>0</v>
      </c>
      <c r="Y169" s="297">
        <f t="shared" si="34"/>
        <v>0</v>
      </c>
      <c r="Z169" s="297">
        <f t="shared" si="34"/>
        <v>0</v>
      </c>
      <c r="AA169" s="297">
        <f t="shared" si="34"/>
        <v>0</v>
      </c>
    </row>
    <row r="170" spans="1:27" s="123" customFormat="1" ht="30" customHeight="1" thickBot="1">
      <c r="A170" s="139"/>
      <c r="B170" s="134"/>
      <c r="C170" s="137"/>
      <c r="D170" s="134"/>
      <c r="E170" s="139"/>
      <c r="F170" s="141">
        <f>L170</f>
        <v>0</v>
      </c>
      <c r="G170" s="141">
        <f>M170</f>
        <v>0</v>
      </c>
      <c r="H170" s="141">
        <f>P170</f>
        <v>0</v>
      </c>
      <c r="I170" s="141">
        <v>0</v>
      </c>
      <c r="J170" s="141">
        <v>0</v>
      </c>
      <c r="K170" s="141">
        <v>0</v>
      </c>
      <c r="L170" s="141">
        <v>0</v>
      </c>
      <c r="M170" s="141">
        <v>0</v>
      </c>
      <c r="N170" s="141">
        <v>0</v>
      </c>
      <c r="O170" s="142">
        <v>0</v>
      </c>
      <c r="P170" s="141">
        <f>SUM(N170:O170)</f>
        <v>0</v>
      </c>
      <c r="Q170" s="141">
        <v>0</v>
      </c>
      <c r="R170" s="141">
        <v>0</v>
      </c>
      <c r="S170" s="141">
        <v>0</v>
      </c>
      <c r="T170" s="142">
        <v>0</v>
      </c>
      <c r="U170" s="141">
        <f>SUM(S170:T170)</f>
        <v>0</v>
      </c>
      <c r="V170" s="141">
        <v>0</v>
      </c>
      <c r="W170" s="141">
        <v>0</v>
      </c>
      <c r="X170" s="141">
        <v>0</v>
      </c>
      <c r="Y170" s="142">
        <v>0</v>
      </c>
      <c r="Z170" s="141">
        <f>SUM(X170:Y170)</f>
        <v>0</v>
      </c>
      <c r="AA170" s="128">
        <f>P170+U170+Z170</f>
        <v>0</v>
      </c>
    </row>
    <row r="171" spans="1:27" s="6" customFormat="1" ht="21" customHeight="1" thickBot="1">
      <c r="A171" s="1376" t="s">
        <v>646</v>
      </c>
      <c r="B171" s="1377"/>
      <c r="C171" s="1377"/>
      <c r="D171" s="1377"/>
      <c r="E171" s="1378"/>
      <c r="F171" s="297">
        <f>SUM(F172)</f>
        <v>0</v>
      </c>
      <c r="G171" s="297">
        <f aca="true" t="shared" si="35" ref="G171:N171">SUM(G172)</f>
        <v>0</v>
      </c>
      <c r="H171" s="297">
        <f t="shared" si="35"/>
        <v>0</v>
      </c>
      <c r="I171" s="297">
        <f t="shared" si="35"/>
        <v>0</v>
      </c>
      <c r="J171" s="297">
        <f t="shared" si="35"/>
        <v>0</v>
      </c>
      <c r="K171" s="297">
        <f t="shared" si="35"/>
        <v>0</v>
      </c>
      <c r="L171" s="297">
        <f t="shared" si="35"/>
        <v>0</v>
      </c>
      <c r="M171" s="297">
        <f t="shared" si="35"/>
        <v>0</v>
      </c>
      <c r="N171" s="297">
        <f t="shared" si="35"/>
        <v>0</v>
      </c>
      <c r="O171" s="297">
        <f aca="true" t="shared" si="36" ref="O171:AA171">SUM(O172)</f>
        <v>0</v>
      </c>
      <c r="P171" s="297">
        <f t="shared" si="36"/>
        <v>0</v>
      </c>
      <c r="Q171" s="297">
        <f t="shared" si="36"/>
        <v>0</v>
      </c>
      <c r="R171" s="297">
        <f t="shared" si="36"/>
        <v>0</v>
      </c>
      <c r="S171" s="297">
        <f t="shared" si="36"/>
        <v>0</v>
      </c>
      <c r="T171" s="297">
        <f t="shared" si="36"/>
        <v>0</v>
      </c>
      <c r="U171" s="297">
        <f t="shared" si="36"/>
        <v>0</v>
      </c>
      <c r="V171" s="297">
        <f t="shared" si="36"/>
        <v>0</v>
      </c>
      <c r="W171" s="297">
        <f t="shared" si="36"/>
        <v>0</v>
      </c>
      <c r="X171" s="297">
        <f t="shared" si="36"/>
        <v>0</v>
      </c>
      <c r="Y171" s="297">
        <f t="shared" si="36"/>
        <v>0</v>
      </c>
      <c r="Z171" s="297">
        <f t="shared" si="36"/>
        <v>0</v>
      </c>
      <c r="AA171" s="297">
        <f t="shared" si="36"/>
        <v>0</v>
      </c>
    </row>
    <row r="172" spans="1:27" s="123" customFormat="1" ht="30" customHeight="1" thickBot="1">
      <c r="A172" s="145"/>
      <c r="B172" s="172"/>
      <c r="C172" s="130"/>
      <c r="D172" s="172"/>
      <c r="E172" s="130"/>
      <c r="F172" s="131">
        <f>I172+L172+Q172+V172</f>
        <v>0</v>
      </c>
      <c r="G172" s="131">
        <f>J172+M172+R172+W172</f>
        <v>0</v>
      </c>
      <c r="H172" s="131">
        <f>K172+AA172</f>
        <v>0</v>
      </c>
      <c r="I172" s="131">
        <v>0</v>
      </c>
      <c r="J172" s="131">
        <v>0</v>
      </c>
      <c r="K172" s="131">
        <v>0</v>
      </c>
      <c r="L172" s="131">
        <v>0</v>
      </c>
      <c r="M172" s="131">
        <v>0</v>
      </c>
      <c r="N172" s="131">
        <v>0</v>
      </c>
      <c r="O172" s="132">
        <v>0</v>
      </c>
      <c r="P172" s="131">
        <f>SUM(N172:O172)</f>
        <v>0</v>
      </c>
      <c r="Q172" s="131">
        <v>0</v>
      </c>
      <c r="R172" s="131">
        <v>0</v>
      </c>
      <c r="S172" s="131">
        <v>0</v>
      </c>
      <c r="T172" s="132">
        <v>0</v>
      </c>
      <c r="U172" s="131">
        <f>SUM(S172:T172)</f>
        <v>0</v>
      </c>
      <c r="V172" s="131">
        <v>0</v>
      </c>
      <c r="W172" s="131">
        <v>0</v>
      </c>
      <c r="X172" s="131">
        <v>0</v>
      </c>
      <c r="Y172" s="132">
        <v>0</v>
      </c>
      <c r="Z172" s="131">
        <f>SUM(X172:Y172)</f>
        <v>0</v>
      </c>
      <c r="AA172" s="133">
        <f>P172+U172+Z172</f>
        <v>0</v>
      </c>
    </row>
    <row r="173" spans="1:26" s="123" customFormat="1" ht="12.75" customHeight="1">
      <c r="A173" s="115"/>
      <c r="B173" s="115"/>
      <c r="C173" s="117"/>
      <c r="D173" s="117"/>
      <c r="E173" s="118"/>
      <c r="F173" s="119"/>
      <c r="G173" s="119"/>
      <c r="H173" s="119"/>
      <c r="I173" s="119"/>
      <c r="J173" s="119"/>
      <c r="K173" s="119"/>
      <c r="L173" s="119"/>
      <c r="M173" s="119"/>
      <c r="N173" s="119"/>
      <c r="O173" s="119"/>
      <c r="P173" s="119"/>
      <c r="Q173" s="119"/>
      <c r="R173" s="119"/>
      <c r="S173" s="119"/>
      <c r="T173" s="119"/>
      <c r="U173" s="119"/>
      <c r="V173" s="119"/>
      <c r="W173" s="119"/>
      <c r="X173" s="119"/>
      <c r="Y173" s="119"/>
      <c r="Z173" s="119"/>
    </row>
    <row r="174" spans="1:27" s="166" customFormat="1" ht="15" customHeight="1">
      <c r="A174" s="165" t="s">
        <v>420</v>
      </c>
      <c r="B174" s="1355" t="s">
        <v>11</v>
      </c>
      <c r="C174" s="1355"/>
      <c r="D174" s="1355"/>
      <c r="E174" s="1355"/>
      <c r="F174" s="1355"/>
      <c r="G174" s="1355"/>
      <c r="H174" s="1355"/>
      <c r="I174" s="1355"/>
      <c r="J174" s="1355"/>
      <c r="K174" s="1355"/>
      <c r="L174" s="1355"/>
      <c r="M174" s="1355"/>
      <c r="N174" s="1355"/>
      <c r="O174" s="1355"/>
      <c r="P174" s="1355"/>
      <c r="Q174" s="1355"/>
      <c r="R174" s="1355"/>
      <c r="S174" s="1355"/>
      <c r="T174" s="1355"/>
      <c r="U174" s="1355"/>
      <c r="V174" s="1355"/>
      <c r="W174" s="1355"/>
      <c r="X174" s="1355"/>
      <c r="Y174" s="1355"/>
      <c r="Z174" s="1355"/>
      <c r="AA174" s="1355"/>
    </row>
    <row r="175" spans="1:26" s="167" customFormat="1" ht="12.75" customHeight="1">
      <c r="A175" s="148"/>
      <c r="B175" s="146"/>
      <c r="C175" s="148"/>
      <c r="D175" s="148"/>
      <c r="E175" s="148"/>
      <c r="F175" s="149"/>
      <c r="G175" s="149"/>
      <c r="H175" s="150"/>
      <c r="I175" s="150"/>
      <c r="J175" s="150"/>
      <c r="K175" s="150"/>
      <c r="L175" s="150"/>
      <c r="M175" s="150"/>
      <c r="N175" s="150"/>
      <c r="O175" s="150"/>
      <c r="P175" s="150"/>
      <c r="Q175" s="150"/>
      <c r="R175" s="150"/>
      <c r="S175" s="150"/>
      <c r="T175" s="150"/>
      <c r="U175" s="150"/>
      <c r="V175" s="150"/>
      <c r="W175" s="150"/>
      <c r="X175" s="150"/>
      <c r="Y175" s="150"/>
      <c r="Z175" s="150"/>
    </row>
    <row r="176" spans="1:27" s="166" customFormat="1" ht="15" customHeight="1">
      <c r="A176" s="168"/>
      <c r="B176" s="1355" t="s">
        <v>651</v>
      </c>
      <c r="C176" s="1355"/>
      <c r="D176" s="1355"/>
      <c r="E176" s="1355"/>
      <c r="F176" s="1355"/>
      <c r="G176" s="1355"/>
      <c r="H176" s="1355"/>
      <c r="I176" s="1355"/>
      <c r="J176" s="1355"/>
      <c r="K176" s="1355"/>
      <c r="L176" s="1355"/>
      <c r="M176" s="1355"/>
      <c r="N176" s="1355"/>
      <c r="O176" s="1355"/>
      <c r="P176" s="1355"/>
      <c r="Q176" s="1355"/>
      <c r="R176" s="1355"/>
      <c r="S176" s="1355"/>
      <c r="T176" s="1355"/>
      <c r="U176" s="1355"/>
      <c r="V176" s="1355"/>
      <c r="W176" s="1355"/>
      <c r="X176" s="1355"/>
      <c r="Y176" s="1355"/>
      <c r="Z176" s="1355"/>
      <c r="AA176" s="1355"/>
    </row>
    <row r="177" spans="1:26" s="167" customFormat="1" ht="12.75" customHeight="1">
      <c r="A177" s="148"/>
      <c r="B177" s="146"/>
      <c r="C177" s="148"/>
      <c r="D177" s="148"/>
      <c r="E177" s="148"/>
      <c r="F177" s="149"/>
      <c r="G177" s="149"/>
      <c r="H177" s="150"/>
      <c r="I177" s="150"/>
      <c r="J177" s="150"/>
      <c r="K177" s="150"/>
      <c r="L177" s="150"/>
      <c r="M177" s="150"/>
      <c r="N177" s="150"/>
      <c r="O177" s="150"/>
      <c r="P177" s="150"/>
      <c r="Q177" s="150"/>
      <c r="R177" s="150"/>
      <c r="S177" s="150"/>
      <c r="T177" s="150"/>
      <c r="U177" s="150"/>
      <c r="V177" s="150"/>
      <c r="W177" s="150"/>
      <c r="X177" s="150"/>
      <c r="Y177" s="150"/>
      <c r="Z177" s="150"/>
    </row>
    <row r="219" spans="1:27" s="151" customFormat="1" ht="22.5" customHeight="1">
      <c r="A219" s="1336" t="s">
        <v>640</v>
      </c>
      <c r="B219" s="1336"/>
      <c r="C219" s="1336"/>
      <c r="D219" s="1336"/>
      <c r="E219" s="1336"/>
      <c r="F219" s="1336"/>
      <c r="G219" s="1336"/>
      <c r="H219" s="1336"/>
      <c r="I219" s="1336"/>
      <c r="J219" s="1336"/>
      <c r="K219" s="1336"/>
      <c r="L219" s="1336"/>
      <c r="M219" s="1336"/>
      <c r="N219" s="1336"/>
      <c r="O219" s="1336"/>
      <c r="P219" s="1336"/>
      <c r="Q219" s="1336"/>
      <c r="R219" s="1336"/>
      <c r="S219" s="1336"/>
      <c r="T219" s="1336"/>
      <c r="U219" s="1336"/>
      <c r="V219" s="1336"/>
      <c r="W219" s="1336"/>
      <c r="X219" s="1336"/>
      <c r="Y219" s="1336"/>
      <c r="Z219" s="1336"/>
      <c r="AA219" s="1336"/>
    </row>
    <row r="221" spans="1:26" s="115" customFormat="1" ht="21.75" customHeight="1">
      <c r="A221" s="115" t="s">
        <v>157</v>
      </c>
      <c r="C221" s="117"/>
      <c r="E221" s="117"/>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7" s="115" customFormat="1" ht="21" customHeight="1" thickBot="1">
      <c r="A222" s="154" t="s">
        <v>481</v>
      </c>
      <c r="B222" s="154"/>
      <c r="C222" s="155"/>
      <c r="D222" s="154"/>
      <c r="E222" s="155"/>
      <c r="F222" s="156"/>
      <c r="G222" s="156"/>
      <c r="H222" s="156"/>
      <c r="I222" s="156"/>
      <c r="J222" s="157"/>
      <c r="K222" s="158"/>
      <c r="L222" s="156"/>
      <c r="M222" s="156"/>
      <c r="N222" s="158"/>
      <c r="O222" s="158"/>
      <c r="P222" s="158"/>
      <c r="Q222" s="156"/>
      <c r="R222" s="156"/>
      <c r="S222" s="158"/>
      <c r="T222" s="158"/>
      <c r="U222" s="158"/>
      <c r="V222" s="158"/>
      <c r="W222" s="190"/>
      <c r="X222" s="1338" t="s">
        <v>516</v>
      </c>
      <c r="Y222" s="1338"/>
      <c r="Z222" s="1338"/>
      <c r="AA222" s="1338"/>
    </row>
    <row r="223" spans="1:27" s="146" customFormat="1" ht="30" customHeight="1" thickBot="1">
      <c r="A223" s="1380" t="s">
        <v>484</v>
      </c>
      <c r="B223" s="1380" t="s">
        <v>485</v>
      </c>
      <c r="C223" s="1373" t="s">
        <v>171</v>
      </c>
      <c r="D223" s="1380" t="s">
        <v>486</v>
      </c>
      <c r="E223" s="1373" t="s">
        <v>172</v>
      </c>
      <c r="F223" s="1366" t="s">
        <v>482</v>
      </c>
      <c r="G223" s="1379"/>
      <c r="H223" s="1367"/>
      <c r="I223" s="1366" t="s">
        <v>642</v>
      </c>
      <c r="J223" s="1379"/>
      <c r="K223" s="1367"/>
      <c r="L223" s="1366" t="s">
        <v>542</v>
      </c>
      <c r="M223" s="1379"/>
      <c r="N223" s="1379"/>
      <c r="O223" s="1379"/>
      <c r="P223" s="1367"/>
      <c r="Q223" s="1366" t="s">
        <v>591</v>
      </c>
      <c r="R223" s="1379"/>
      <c r="S223" s="1379"/>
      <c r="T223" s="1379"/>
      <c r="U223" s="1367"/>
      <c r="V223" s="1366" t="s">
        <v>643</v>
      </c>
      <c r="W223" s="1379"/>
      <c r="X223" s="1379"/>
      <c r="Y223" s="1379"/>
      <c r="Z223" s="1367"/>
      <c r="AA223" s="1370" t="s">
        <v>644</v>
      </c>
    </row>
    <row r="224" spans="1:27" s="146" customFormat="1" ht="21.75" customHeight="1" thickBot="1">
      <c r="A224" s="1381"/>
      <c r="B224" s="1381"/>
      <c r="C224" s="1374"/>
      <c r="D224" s="1381"/>
      <c r="E224" s="1374"/>
      <c r="F224" s="1366" t="s">
        <v>488</v>
      </c>
      <c r="G224" s="1367"/>
      <c r="H224" s="1358" t="s">
        <v>483</v>
      </c>
      <c r="I224" s="1366" t="s">
        <v>488</v>
      </c>
      <c r="J224" s="1367"/>
      <c r="K224" s="1358" t="s">
        <v>483</v>
      </c>
      <c r="L224" s="1366" t="s">
        <v>488</v>
      </c>
      <c r="M224" s="1367"/>
      <c r="N224" s="1368" t="s">
        <v>478</v>
      </c>
      <c r="O224" s="1356" t="s">
        <v>173</v>
      </c>
      <c r="P224" s="1358" t="s">
        <v>483</v>
      </c>
      <c r="Q224" s="1366" t="s">
        <v>488</v>
      </c>
      <c r="R224" s="1367"/>
      <c r="S224" s="1368" t="s">
        <v>478</v>
      </c>
      <c r="T224" s="1356" t="s">
        <v>173</v>
      </c>
      <c r="U224" s="1358" t="s">
        <v>483</v>
      </c>
      <c r="V224" s="1366" t="s">
        <v>488</v>
      </c>
      <c r="W224" s="1367"/>
      <c r="X224" s="1368" t="s">
        <v>478</v>
      </c>
      <c r="Y224" s="1356" t="s">
        <v>173</v>
      </c>
      <c r="Z224" s="1358" t="s">
        <v>483</v>
      </c>
      <c r="AA224" s="1371"/>
    </row>
    <row r="225" spans="1:27" s="146" customFormat="1" ht="21.75" customHeight="1" thickBot="1">
      <c r="A225" s="1382"/>
      <c r="B225" s="1382"/>
      <c r="C225" s="1375"/>
      <c r="D225" s="1382"/>
      <c r="E225" s="1375"/>
      <c r="F225" s="159" t="s">
        <v>380</v>
      </c>
      <c r="G225" s="159" t="s">
        <v>487</v>
      </c>
      <c r="H225" s="1359"/>
      <c r="I225" s="159" t="s">
        <v>380</v>
      </c>
      <c r="J225" s="159" t="s">
        <v>487</v>
      </c>
      <c r="K225" s="1359"/>
      <c r="L225" s="159" t="s">
        <v>380</v>
      </c>
      <c r="M225" s="159" t="s">
        <v>487</v>
      </c>
      <c r="N225" s="1369"/>
      <c r="O225" s="1357"/>
      <c r="P225" s="1359"/>
      <c r="Q225" s="160" t="s">
        <v>380</v>
      </c>
      <c r="R225" s="159" t="s">
        <v>487</v>
      </c>
      <c r="S225" s="1369"/>
      <c r="T225" s="1357"/>
      <c r="U225" s="1359"/>
      <c r="V225" s="159" t="s">
        <v>380</v>
      </c>
      <c r="W225" s="159" t="s">
        <v>487</v>
      </c>
      <c r="X225" s="1369"/>
      <c r="Y225" s="1357"/>
      <c r="Z225" s="1359"/>
      <c r="AA225" s="1372"/>
    </row>
    <row r="226" spans="1:27" s="161" customFormat="1" ht="22.5" customHeight="1" thickBot="1">
      <c r="A226" s="1360" t="s">
        <v>476</v>
      </c>
      <c r="B226" s="1361"/>
      <c r="C226" s="1361"/>
      <c r="D226" s="1361"/>
      <c r="E226" s="1362"/>
      <c r="F226" s="300">
        <f aca="true" t="shared" si="37" ref="F226:AA226">F228+F235+F242</f>
        <v>0</v>
      </c>
      <c r="G226" s="300">
        <f t="shared" si="37"/>
        <v>0</v>
      </c>
      <c r="H226" s="300">
        <f t="shared" si="37"/>
        <v>12298</v>
      </c>
      <c r="I226" s="300">
        <f t="shared" si="37"/>
        <v>0</v>
      </c>
      <c r="J226" s="300">
        <f t="shared" si="37"/>
        <v>0</v>
      </c>
      <c r="K226" s="300">
        <f t="shared" si="37"/>
        <v>12298</v>
      </c>
      <c r="L226" s="300">
        <f t="shared" si="37"/>
        <v>0</v>
      </c>
      <c r="M226" s="300">
        <f t="shared" si="37"/>
        <v>0</v>
      </c>
      <c r="N226" s="300">
        <f t="shared" si="37"/>
        <v>0</v>
      </c>
      <c r="O226" s="300">
        <f t="shared" si="37"/>
        <v>0</v>
      </c>
      <c r="P226" s="300">
        <f t="shared" si="37"/>
        <v>0</v>
      </c>
      <c r="Q226" s="300">
        <f t="shared" si="37"/>
        <v>0</v>
      </c>
      <c r="R226" s="300">
        <f t="shared" si="37"/>
        <v>0</v>
      </c>
      <c r="S226" s="300">
        <f t="shared" si="37"/>
        <v>0</v>
      </c>
      <c r="T226" s="300">
        <f t="shared" si="37"/>
        <v>0</v>
      </c>
      <c r="U226" s="300">
        <f t="shared" si="37"/>
        <v>0</v>
      </c>
      <c r="V226" s="300">
        <f t="shared" si="37"/>
        <v>0</v>
      </c>
      <c r="W226" s="300">
        <f t="shared" si="37"/>
        <v>0</v>
      </c>
      <c r="X226" s="300">
        <f t="shared" si="37"/>
        <v>0</v>
      </c>
      <c r="Y226" s="300">
        <f t="shared" si="37"/>
        <v>0</v>
      </c>
      <c r="Z226" s="300">
        <f t="shared" si="37"/>
        <v>0</v>
      </c>
      <c r="AA226" s="300">
        <f t="shared" si="37"/>
        <v>0</v>
      </c>
    </row>
    <row r="227" spans="3:27" s="116" customFormat="1" ht="4.5" customHeight="1" thickBot="1">
      <c r="C227" s="162"/>
      <c r="E227" s="162"/>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row>
    <row r="228" spans="1:27" s="164" customFormat="1" ht="21.75" customHeight="1" thickBot="1">
      <c r="A228" s="1363" t="s">
        <v>99</v>
      </c>
      <c r="B228" s="1364"/>
      <c r="C228" s="1364"/>
      <c r="D228" s="1364"/>
      <c r="E228" s="1365"/>
      <c r="F228" s="298">
        <f aca="true" t="shared" si="38" ref="F228:AA228">F230+F232</f>
        <v>0</v>
      </c>
      <c r="G228" s="298">
        <f t="shared" si="38"/>
        <v>0</v>
      </c>
      <c r="H228" s="298">
        <f t="shared" si="38"/>
        <v>0</v>
      </c>
      <c r="I228" s="298">
        <f t="shared" si="38"/>
        <v>0</v>
      </c>
      <c r="J228" s="298">
        <f t="shared" si="38"/>
        <v>0</v>
      </c>
      <c r="K228" s="298">
        <f t="shared" si="38"/>
        <v>0</v>
      </c>
      <c r="L228" s="298">
        <f t="shared" si="38"/>
        <v>0</v>
      </c>
      <c r="M228" s="298">
        <f t="shared" si="38"/>
        <v>0</v>
      </c>
      <c r="N228" s="298">
        <f t="shared" si="38"/>
        <v>0</v>
      </c>
      <c r="O228" s="298">
        <f t="shared" si="38"/>
        <v>0</v>
      </c>
      <c r="P228" s="298">
        <f t="shared" si="38"/>
        <v>0</v>
      </c>
      <c r="Q228" s="298">
        <f t="shared" si="38"/>
        <v>0</v>
      </c>
      <c r="R228" s="298">
        <f t="shared" si="38"/>
        <v>0</v>
      </c>
      <c r="S228" s="298">
        <f t="shared" si="38"/>
        <v>0</v>
      </c>
      <c r="T228" s="298">
        <f t="shared" si="38"/>
        <v>0</v>
      </c>
      <c r="U228" s="298">
        <f t="shared" si="38"/>
        <v>0</v>
      </c>
      <c r="V228" s="298">
        <f t="shared" si="38"/>
        <v>0</v>
      </c>
      <c r="W228" s="298">
        <f t="shared" si="38"/>
        <v>0</v>
      </c>
      <c r="X228" s="298">
        <f t="shared" si="38"/>
        <v>0</v>
      </c>
      <c r="Y228" s="298">
        <f t="shared" si="38"/>
        <v>0</v>
      </c>
      <c r="Z228" s="298">
        <f t="shared" si="38"/>
        <v>0</v>
      </c>
      <c r="AA228" s="298">
        <f t="shared" si="38"/>
        <v>0</v>
      </c>
    </row>
    <row r="229" spans="3:27" s="116" customFormat="1" ht="4.5" customHeight="1" thickBot="1">
      <c r="C229" s="162"/>
      <c r="E229" s="162"/>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row>
    <row r="230" spans="1:27" s="6" customFormat="1" ht="21" customHeight="1" thickBot="1">
      <c r="A230" s="1376" t="s">
        <v>645</v>
      </c>
      <c r="B230" s="1377"/>
      <c r="C230" s="1377"/>
      <c r="D230" s="1377"/>
      <c r="E230" s="1378"/>
      <c r="F230" s="297">
        <f aca="true" t="shared" si="39" ref="F230:AA230">SUM(F231)</f>
        <v>0</v>
      </c>
      <c r="G230" s="297">
        <f t="shared" si="39"/>
        <v>0</v>
      </c>
      <c r="H230" s="297">
        <f t="shared" si="39"/>
        <v>0</v>
      </c>
      <c r="I230" s="297">
        <f t="shared" si="39"/>
        <v>0</v>
      </c>
      <c r="J230" s="297">
        <f t="shared" si="39"/>
        <v>0</v>
      </c>
      <c r="K230" s="297">
        <f t="shared" si="39"/>
        <v>0</v>
      </c>
      <c r="L230" s="297">
        <f t="shared" si="39"/>
        <v>0</v>
      </c>
      <c r="M230" s="297">
        <f t="shared" si="39"/>
        <v>0</v>
      </c>
      <c r="N230" s="297">
        <f t="shared" si="39"/>
        <v>0</v>
      </c>
      <c r="O230" s="297">
        <f t="shared" si="39"/>
        <v>0</v>
      </c>
      <c r="P230" s="297">
        <f t="shared" si="39"/>
        <v>0</v>
      </c>
      <c r="Q230" s="297">
        <f t="shared" si="39"/>
        <v>0</v>
      </c>
      <c r="R230" s="297">
        <f t="shared" si="39"/>
        <v>0</v>
      </c>
      <c r="S230" s="297">
        <f t="shared" si="39"/>
        <v>0</v>
      </c>
      <c r="T230" s="297">
        <f t="shared" si="39"/>
        <v>0</v>
      </c>
      <c r="U230" s="297">
        <f t="shared" si="39"/>
        <v>0</v>
      </c>
      <c r="V230" s="297">
        <f t="shared" si="39"/>
        <v>0</v>
      </c>
      <c r="W230" s="297">
        <f t="shared" si="39"/>
        <v>0</v>
      </c>
      <c r="X230" s="297">
        <f t="shared" si="39"/>
        <v>0</v>
      </c>
      <c r="Y230" s="297">
        <f t="shared" si="39"/>
        <v>0</v>
      </c>
      <c r="Z230" s="297">
        <f t="shared" si="39"/>
        <v>0</v>
      </c>
      <c r="AA230" s="297">
        <f t="shared" si="39"/>
        <v>0</v>
      </c>
    </row>
    <row r="231" spans="1:27" s="123" customFormat="1" ht="30" customHeight="1" thickBot="1">
      <c r="A231" s="145"/>
      <c r="B231" s="129"/>
      <c r="C231" s="130"/>
      <c r="D231" s="172"/>
      <c r="E231" s="130"/>
      <c r="F231" s="131">
        <f>L231</f>
        <v>0</v>
      </c>
      <c r="G231" s="131">
        <f>M231</f>
        <v>0</v>
      </c>
      <c r="H231" s="131">
        <f>P231</f>
        <v>0</v>
      </c>
      <c r="I231" s="131">
        <v>0</v>
      </c>
      <c r="J231" s="131">
        <v>0</v>
      </c>
      <c r="K231" s="131">
        <v>0</v>
      </c>
      <c r="L231" s="131">
        <v>0</v>
      </c>
      <c r="M231" s="131">
        <v>0</v>
      </c>
      <c r="N231" s="131">
        <v>0</v>
      </c>
      <c r="O231" s="132">
        <v>0</v>
      </c>
      <c r="P231" s="131">
        <f>SUM(N231:O231)</f>
        <v>0</v>
      </c>
      <c r="Q231" s="131">
        <v>0</v>
      </c>
      <c r="R231" s="131">
        <v>0</v>
      </c>
      <c r="S231" s="131">
        <v>0</v>
      </c>
      <c r="T231" s="132">
        <v>0</v>
      </c>
      <c r="U231" s="131">
        <f>SUM(S231:T231)</f>
        <v>0</v>
      </c>
      <c r="V231" s="131">
        <v>0</v>
      </c>
      <c r="W231" s="131">
        <v>0</v>
      </c>
      <c r="X231" s="131">
        <v>0</v>
      </c>
      <c r="Y231" s="132">
        <v>0</v>
      </c>
      <c r="Z231" s="131">
        <f>SUM(X231:Y231)</f>
        <v>0</v>
      </c>
      <c r="AA231" s="133">
        <f>P231+U231+Z231</f>
        <v>0</v>
      </c>
    </row>
    <row r="232" spans="1:27" s="6" customFormat="1" ht="21" customHeight="1" thickBot="1">
      <c r="A232" s="1376" t="s">
        <v>646</v>
      </c>
      <c r="B232" s="1377"/>
      <c r="C232" s="1377"/>
      <c r="D232" s="1377"/>
      <c r="E232" s="1378"/>
      <c r="F232" s="297">
        <f aca="true" t="shared" si="40" ref="F232:AA232">SUM(F233)</f>
        <v>0</v>
      </c>
      <c r="G232" s="297">
        <f t="shared" si="40"/>
        <v>0</v>
      </c>
      <c r="H232" s="297">
        <f t="shared" si="40"/>
        <v>0</v>
      </c>
      <c r="I232" s="297">
        <f t="shared" si="40"/>
        <v>0</v>
      </c>
      <c r="J232" s="297">
        <f t="shared" si="40"/>
        <v>0</v>
      </c>
      <c r="K232" s="297">
        <f t="shared" si="40"/>
        <v>0</v>
      </c>
      <c r="L232" s="297">
        <f t="shared" si="40"/>
        <v>0</v>
      </c>
      <c r="M232" s="297">
        <f t="shared" si="40"/>
        <v>0</v>
      </c>
      <c r="N232" s="297">
        <f t="shared" si="40"/>
        <v>0</v>
      </c>
      <c r="O232" s="297">
        <f t="shared" si="40"/>
        <v>0</v>
      </c>
      <c r="P232" s="297">
        <f t="shared" si="40"/>
        <v>0</v>
      </c>
      <c r="Q232" s="297">
        <f t="shared" si="40"/>
        <v>0</v>
      </c>
      <c r="R232" s="297">
        <f t="shared" si="40"/>
        <v>0</v>
      </c>
      <c r="S232" s="297">
        <f t="shared" si="40"/>
        <v>0</v>
      </c>
      <c r="T232" s="297">
        <f t="shared" si="40"/>
        <v>0</v>
      </c>
      <c r="U232" s="297">
        <f t="shared" si="40"/>
        <v>0</v>
      </c>
      <c r="V232" s="297">
        <f t="shared" si="40"/>
        <v>0</v>
      </c>
      <c r="W232" s="297">
        <f t="shared" si="40"/>
        <v>0</v>
      </c>
      <c r="X232" s="297">
        <f t="shared" si="40"/>
        <v>0</v>
      </c>
      <c r="Y232" s="297">
        <f t="shared" si="40"/>
        <v>0</v>
      </c>
      <c r="Z232" s="297">
        <f t="shared" si="40"/>
        <v>0</v>
      </c>
      <c r="AA232" s="297">
        <f t="shared" si="40"/>
        <v>0</v>
      </c>
    </row>
    <row r="233" spans="1:27" s="123" customFormat="1" ht="30" customHeight="1" thickBot="1">
      <c r="A233" s="145"/>
      <c r="B233" s="129"/>
      <c r="C233" s="130"/>
      <c r="D233" s="172"/>
      <c r="E233" s="130"/>
      <c r="F233" s="131">
        <f>I233+L233+Q233+V233</f>
        <v>0</v>
      </c>
      <c r="G233" s="131">
        <f>J233+M233+R233+W233</f>
        <v>0</v>
      </c>
      <c r="H233" s="131">
        <f>K233+AA233</f>
        <v>0</v>
      </c>
      <c r="I233" s="131">
        <v>0</v>
      </c>
      <c r="J233" s="131">
        <v>0</v>
      </c>
      <c r="K233" s="131">
        <v>0</v>
      </c>
      <c r="L233" s="131">
        <v>0</v>
      </c>
      <c r="M233" s="131">
        <v>0</v>
      </c>
      <c r="N233" s="131">
        <v>0</v>
      </c>
      <c r="O233" s="132">
        <v>0</v>
      </c>
      <c r="P233" s="131">
        <f>SUM(N233:O233)</f>
        <v>0</v>
      </c>
      <c r="Q233" s="131">
        <v>0</v>
      </c>
      <c r="R233" s="131">
        <v>0</v>
      </c>
      <c r="S233" s="131">
        <v>0</v>
      </c>
      <c r="T233" s="132">
        <v>0</v>
      </c>
      <c r="U233" s="131">
        <f>SUM(S233:T233)</f>
        <v>0</v>
      </c>
      <c r="V233" s="131">
        <v>0</v>
      </c>
      <c r="W233" s="131">
        <v>0</v>
      </c>
      <c r="X233" s="131">
        <v>0</v>
      </c>
      <c r="Y233" s="132">
        <v>0</v>
      </c>
      <c r="Z233" s="131">
        <f>SUM(X233:Y233)</f>
        <v>0</v>
      </c>
      <c r="AA233" s="133">
        <f>P233+U233+Z233</f>
        <v>0</v>
      </c>
    </row>
    <row r="234" spans="3:27" s="116" customFormat="1" ht="4.5" customHeight="1" thickBot="1">
      <c r="C234" s="162"/>
      <c r="E234" s="162"/>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row>
    <row r="235" spans="1:27" s="164" customFormat="1" ht="21.75" customHeight="1" thickBot="1">
      <c r="A235" s="1363" t="s">
        <v>100</v>
      </c>
      <c r="B235" s="1364"/>
      <c r="C235" s="1364"/>
      <c r="D235" s="1364"/>
      <c r="E235" s="1365"/>
      <c r="F235" s="298">
        <f aca="true" t="shared" si="41" ref="F235:AA235">F237+F239</f>
        <v>0</v>
      </c>
      <c r="G235" s="298">
        <f t="shared" si="41"/>
        <v>0</v>
      </c>
      <c r="H235" s="298">
        <f t="shared" si="41"/>
        <v>12298</v>
      </c>
      <c r="I235" s="298">
        <f t="shared" si="41"/>
        <v>0</v>
      </c>
      <c r="J235" s="298">
        <f t="shared" si="41"/>
        <v>0</v>
      </c>
      <c r="K235" s="298">
        <f t="shared" si="41"/>
        <v>12298</v>
      </c>
      <c r="L235" s="298">
        <f t="shared" si="41"/>
        <v>0</v>
      </c>
      <c r="M235" s="298">
        <f t="shared" si="41"/>
        <v>0</v>
      </c>
      <c r="N235" s="298">
        <f t="shared" si="41"/>
        <v>0</v>
      </c>
      <c r="O235" s="298">
        <f t="shared" si="41"/>
        <v>0</v>
      </c>
      <c r="P235" s="298">
        <f t="shared" si="41"/>
        <v>0</v>
      </c>
      <c r="Q235" s="298">
        <f t="shared" si="41"/>
        <v>0</v>
      </c>
      <c r="R235" s="298">
        <f t="shared" si="41"/>
        <v>0</v>
      </c>
      <c r="S235" s="298">
        <f t="shared" si="41"/>
        <v>0</v>
      </c>
      <c r="T235" s="298">
        <f t="shared" si="41"/>
        <v>0</v>
      </c>
      <c r="U235" s="298">
        <f t="shared" si="41"/>
        <v>0</v>
      </c>
      <c r="V235" s="298">
        <f t="shared" si="41"/>
        <v>0</v>
      </c>
      <c r="W235" s="298">
        <f t="shared" si="41"/>
        <v>0</v>
      </c>
      <c r="X235" s="298">
        <f t="shared" si="41"/>
        <v>0</v>
      </c>
      <c r="Y235" s="298">
        <f t="shared" si="41"/>
        <v>0</v>
      </c>
      <c r="Z235" s="298">
        <f t="shared" si="41"/>
        <v>0</v>
      </c>
      <c r="AA235" s="298">
        <f t="shared" si="41"/>
        <v>0</v>
      </c>
    </row>
    <row r="236" spans="3:27" s="116" customFormat="1" ht="4.5" customHeight="1" thickBot="1">
      <c r="C236" s="162"/>
      <c r="E236" s="162"/>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row>
    <row r="237" spans="1:27" s="6" customFormat="1" ht="21" customHeight="1" thickBot="1">
      <c r="A237" s="1376" t="s">
        <v>645</v>
      </c>
      <c r="B237" s="1377"/>
      <c r="C237" s="1377"/>
      <c r="D237" s="1377"/>
      <c r="E237" s="1378"/>
      <c r="F237" s="297">
        <f>F238</f>
        <v>0</v>
      </c>
      <c r="G237" s="297">
        <f>G238</f>
        <v>0</v>
      </c>
      <c r="H237" s="297">
        <f>H238</f>
        <v>0</v>
      </c>
      <c r="I237" s="297">
        <f>I238</f>
        <v>0</v>
      </c>
      <c r="J237" s="297">
        <f aca="true" t="shared" si="42" ref="J237:AA237">J238</f>
        <v>0</v>
      </c>
      <c r="K237" s="297">
        <f t="shared" si="42"/>
        <v>0</v>
      </c>
      <c r="L237" s="297">
        <f t="shared" si="42"/>
        <v>0</v>
      </c>
      <c r="M237" s="297">
        <f t="shared" si="42"/>
        <v>0</v>
      </c>
      <c r="N237" s="297">
        <f t="shared" si="42"/>
        <v>0</v>
      </c>
      <c r="O237" s="297">
        <f t="shared" si="42"/>
        <v>0</v>
      </c>
      <c r="P237" s="297">
        <f t="shared" si="42"/>
        <v>0</v>
      </c>
      <c r="Q237" s="297">
        <f t="shared" si="42"/>
        <v>0</v>
      </c>
      <c r="R237" s="297">
        <f t="shared" si="42"/>
        <v>0</v>
      </c>
      <c r="S237" s="297">
        <f t="shared" si="42"/>
        <v>0</v>
      </c>
      <c r="T237" s="297">
        <f t="shared" si="42"/>
        <v>0</v>
      </c>
      <c r="U237" s="297">
        <f t="shared" si="42"/>
        <v>0</v>
      </c>
      <c r="V237" s="297">
        <f t="shared" si="42"/>
        <v>0</v>
      </c>
      <c r="W237" s="297">
        <f t="shared" si="42"/>
        <v>0</v>
      </c>
      <c r="X237" s="297">
        <f t="shared" si="42"/>
        <v>0</v>
      </c>
      <c r="Y237" s="297">
        <f t="shared" si="42"/>
        <v>0</v>
      </c>
      <c r="Z237" s="297">
        <f t="shared" si="42"/>
        <v>0</v>
      </c>
      <c r="AA237" s="297">
        <f t="shared" si="42"/>
        <v>0</v>
      </c>
    </row>
    <row r="238" spans="1:27" s="123" customFormat="1" ht="30" customHeight="1" thickBot="1">
      <c r="A238" s="177"/>
      <c r="B238" s="178"/>
      <c r="C238" s="179"/>
      <c r="D238" s="178"/>
      <c r="E238" s="179"/>
      <c r="F238" s="180">
        <f>I238+L238</f>
        <v>0</v>
      </c>
      <c r="G238" s="180">
        <f>J238+M238</f>
        <v>0</v>
      </c>
      <c r="H238" s="180">
        <f>K238+P238</f>
        <v>0</v>
      </c>
      <c r="I238" s="180">
        <v>0</v>
      </c>
      <c r="J238" s="180">
        <v>0</v>
      </c>
      <c r="K238" s="180">
        <v>0</v>
      </c>
      <c r="L238" s="180">
        <v>0</v>
      </c>
      <c r="M238" s="180">
        <v>0</v>
      </c>
      <c r="N238" s="180">
        <v>0</v>
      </c>
      <c r="O238" s="181">
        <v>0</v>
      </c>
      <c r="P238" s="180">
        <f>SUM(N238:O238)</f>
        <v>0</v>
      </c>
      <c r="Q238" s="180">
        <v>0</v>
      </c>
      <c r="R238" s="180">
        <v>0</v>
      </c>
      <c r="S238" s="180">
        <v>0</v>
      </c>
      <c r="T238" s="181">
        <v>0</v>
      </c>
      <c r="U238" s="180">
        <f>SUM(S238:T238)</f>
        <v>0</v>
      </c>
      <c r="V238" s="180">
        <v>0</v>
      </c>
      <c r="W238" s="180">
        <v>0</v>
      </c>
      <c r="X238" s="180">
        <v>0</v>
      </c>
      <c r="Y238" s="181">
        <v>0</v>
      </c>
      <c r="Z238" s="180">
        <f>SUM(X238:Y238)</f>
        <v>0</v>
      </c>
      <c r="AA238" s="182">
        <f>P238+U238+Z238</f>
        <v>0</v>
      </c>
    </row>
    <row r="239" spans="1:27" s="6" customFormat="1" ht="21" customHeight="1" thickBot="1">
      <c r="A239" s="1376" t="s">
        <v>646</v>
      </c>
      <c r="B239" s="1377"/>
      <c r="C239" s="1377"/>
      <c r="D239" s="1377"/>
      <c r="E239" s="1378"/>
      <c r="F239" s="299">
        <f>F240</f>
        <v>0</v>
      </c>
      <c r="G239" s="299">
        <f aca="true" t="shared" si="43" ref="G239:AA239">G240</f>
        <v>0</v>
      </c>
      <c r="H239" s="299">
        <f t="shared" si="43"/>
        <v>12298</v>
      </c>
      <c r="I239" s="299">
        <f t="shared" si="43"/>
        <v>0</v>
      </c>
      <c r="J239" s="299">
        <f t="shared" si="43"/>
        <v>0</v>
      </c>
      <c r="K239" s="299">
        <f t="shared" si="43"/>
        <v>12298</v>
      </c>
      <c r="L239" s="299">
        <f t="shared" si="43"/>
        <v>0</v>
      </c>
      <c r="M239" s="299">
        <f t="shared" si="43"/>
        <v>0</v>
      </c>
      <c r="N239" s="299">
        <f t="shared" si="43"/>
        <v>0</v>
      </c>
      <c r="O239" s="299">
        <f t="shared" si="43"/>
        <v>0</v>
      </c>
      <c r="P239" s="299">
        <f t="shared" si="43"/>
        <v>0</v>
      </c>
      <c r="Q239" s="299">
        <f t="shared" si="43"/>
        <v>0</v>
      </c>
      <c r="R239" s="299">
        <f t="shared" si="43"/>
        <v>0</v>
      </c>
      <c r="S239" s="299">
        <f t="shared" si="43"/>
        <v>0</v>
      </c>
      <c r="T239" s="299">
        <f t="shared" si="43"/>
        <v>0</v>
      </c>
      <c r="U239" s="299">
        <f t="shared" si="43"/>
        <v>0</v>
      </c>
      <c r="V239" s="299">
        <f t="shared" si="43"/>
        <v>0</v>
      </c>
      <c r="W239" s="299">
        <f t="shared" si="43"/>
        <v>0</v>
      </c>
      <c r="X239" s="299">
        <f t="shared" si="43"/>
        <v>0</v>
      </c>
      <c r="Y239" s="299">
        <f t="shared" si="43"/>
        <v>0</v>
      </c>
      <c r="Z239" s="299">
        <f t="shared" si="43"/>
        <v>0</v>
      </c>
      <c r="AA239" s="299">
        <f t="shared" si="43"/>
        <v>0</v>
      </c>
    </row>
    <row r="240" spans="1:27" s="123" customFormat="1" ht="30" customHeight="1" thickBot="1">
      <c r="A240" s="176" t="s">
        <v>503</v>
      </c>
      <c r="B240" s="175" t="s">
        <v>512</v>
      </c>
      <c r="C240" s="130" t="s">
        <v>102</v>
      </c>
      <c r="D240" s="172" t="s">
        <v>598</v>
      </c>
      <c r="E240" s="130" t="s">
        <v>655</v>
      </c>
      <c r="F240" s="131">
        <f>I240+L240+Q240+V240</f>
        <v>0</v>
      </c>
      <c r="G240" s="131">
        <f>J240+M240+R240+W240</f>
        <v>0</v>
      </c>
      <c r="H240" s="131">
        <v>12298</v>
      </c>
      <c r="I240" s="131">
        <v>0</v>
      </c>
      <c r="J240" s="131">
        <v>0</v>
      </c>
      <c r="K240" s="131">
        <v>12298</v>
      </c>
      <c r="L240" s="131">
        <v>0</v>
      </c>
      <c r="M240" s="131">
        <v>0</v>
      </c>
      <c r="N240" s="131">
        <v>0</v>
      </c>
      <c r="O240" s="132">
        <v>0</v>
      </c>
      <c r="P240" s="131">
        <f>SUM(N240:O240)</f>
        <v>0</v>
      </c>
      <c r="Q240" s="131">
        <v>0</v>
      </c>
      <c r="R240" s="131">
        <v>0</v>
      </c>
      <c r="S240" s="131">
        <v>0</v>
      </c>
      <c r="T240" s="132">
        <v>0</v>
      </c>
      <c r="U240" s="131">
        <v>0</v>
      </c>
      <c r="V240" s="131">
        <v>0</v>
      </c>
      <c r="W240" s="131">
        <v>0</v>
      </c>
      <c r="X240" s="131">
        <v>0</v>
      </c>
      <c r="Y240" s="132">
        <v>0</v>
      </c>
      <c r="Z240" s="131">
        <f>SUM(X240:Y240)</f>
        <v>0</v>
      </c>
      <c r="AA240" s="133">
        <f>P240+U240+Z240</f>
        <v>0</v>
      </c>
    </row>
    <row r="241" spans="3:27" s="116" customFormat="1" ht="4.5" customHeight="1" thickBot="1">
      <c r="C241" s="162"/>
      <c r="E241" s="162"/>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row>
    <row r="242" spans="1:27" s="164" customFormat="1" ht="21.75" customHeight="1" thickBot="1">
      <c r="A242" s="1363" t="s">
        <v>101</v>
      </c>
      <c r="B242" s="1364"/>
      <c r="C242" s="1364"/>
      <c r="D242" s="1364"/>
      <c r="E242" s="1365"/>
      <c r="F242" s="298">
        <f aca="true" t="shared" si="44" ref="F242:AA242">F244+F246</f>
        <v>0</v>
      </c>
      <c r="G242" s="298">
        <f t="shared" si="44"/>
        <v>0</v>
      </c>
      <c r="H242" s="298">
        <f t="shared" si="44"/>
        <v>0</v>
      </c>
      <c r="I242" s="298">
        <f t="shared" si="44"/>
        <v>0</v>
      </c>
      <c r="J242" s="298">
        <f t="shared" si="44"/>
        <v>0</v>
      </c>
      <c r="K242" s="298">
        <f t="shared" si="44"/>
        <v>0</v>
      </c>
      <c r="L242" s="298">
        <f t="shared" si="44"/>
        <v>0</v>
      </c>
      <c r="M242" s="298">
        <f t="shared" si="44"/>
        <v>0</v>
      </c>
      <c r="N242" s="298">
        <f t="shared" si="44"/>
        <v>0</v>
      </c>
      <c r="O242" s="298">
        <f t="shared" si="44"/>
        <v>0</v>
      </c>
      <c r="P242" s="298">
        <f t="shared" si="44"/>
        <v>0</v>
      </c>
      <c r="Q242" s="298">
        <f t="shared" si="44"/>
        <v>0</v>
      </c>
      <c r="R242" s="298">
        <f t="shared" si="44"/>
        <v>0</v>
      </c>
      <c r="S242" s="298">
        <f t="shared" si="44"/>
        <v>0</v>
      </c>
      <c r="T242" s="298">
        <f t="shared" si="44"/>
        <v>0</v>
      </c>
      <c r="U242" s="298">
        <f t="shared" si="44"/>
        <v>0</v>
      </c>
      <c r="V242" s="298">
        <f t="shared" si="44"/>
        <v>0</v>
      </c>
      <c r="W242" s="298">
        <f t="shared" si="44"/>
        <v>0</v>
      </c>
      <c r="X242" s="298">
        <f t="shared" si="44"/>
        <v>0</v>
      </c>
      <c r="Y242" s="298">
        <f t="shared" si="44"/>
        <v>0</v>
      </c>
      <c r="Z242" s="298">
        <f t="shared" si="44"/>
        <v>0</v>
      </c>
      <c r="AA242" s="298">
        <f t="shared" si="44"/>
        <v>0</v>
      </c>
    </row>
    <row r="243" spans="3:27" s="116" customFormat="1" ht="4.5" customHeight="1" thickBot="1">
      <c r="C243" s="162"/>
      <c r="E243" s="162"/>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row>
    <row r="244" spans="1:27" s="6" customFormat="1" ht="21" customHeight="1" thickBot="1">
      <c r="A244" s="1376" t="s">
        <v>645</v>
      </c>
      <c r="B244" s="1377"/>
      <c r="C244" s="1377"/>
      <c r="D244" s="1377"/>
      <c r="E244" s="1378"/>
      <c r="F244" s="297">
        <f aca="true" t="shared" si="45" ref="F244:AA244">SUM(F245:F245)</f>
        <v>0</v>
      </c>
      <c r="G244" s="297">
        <f t="shared" si="45"/>
        <v>0</v>
      </c>
      <c r="H244" s="297">
        <f t="shared" si="45"/>
        <v>0</v>
      </c>
      <c r="I244" s="297">
        <f t="shared" si="45"/>
        <v>0</v>
      </c>
      <c r="J244" s="297">
        <f t="shared" si="45"/>
        <v>0</v>
      </c>
      <c r="K244" s="297">
        <f t="shared" si="45"/>
        <v>0</v>
      </c>
      <c r="L244" s="297">
        <f t="shared" si="45"/>
        <v>0</v>
      </c>
      <c r="M244" s="297">
        <f t="shared" si="45"/>
        <v>0</v>
      </c>
      <c r="N244" s="297">
        <f t="shared" si="45"/>
        <v>0</v>
      </c>
      <c r="O244" s="297">
        <f t="shared" si="45"/>
        <v>0</v>
      </c>
      <c r="P244" s="297">
        <f t="shared" si="45"/>
        <v>0</v>
      </c>
      <c r="Q244" s="297">
        <f t="shared" si="45"/>
        <v>0</v>
      </c>
      <c r="R244" s="297">
        <f t="shared" si="45"/>
        <v>0</v>
      </c>
      <c r="S244" s="297">
        <f t="shared" si="45"/>
        <v>0</v>
      </c>
      <c r="T244" s="297">
        <f t="shared" si="45"/>
        <v>0</v>
      </c>
      <c r="U244" s="297">
        <f t="shared" si="45"/>
        <v>0</v>
      </c>
      <c r="V244" s="297">
        <f t="shared" si="45"/>
        <v>0</v>
      </c>
      <c r="W244" s="297">
        <f t="shared" si="45"/>
        <v>0</v>
      </c>
      <c r="X244" s="297">
        <f t="shared" si="45"/>
        <v>0</v>
      </c>
      <c r="Y244" s="297">
        <f t="shared" si="45"/>
        <v>0</v>
      </c>
      <c r="Z244" s="297">
        <f t="shared" si="45"/>
        <v>0</v>
      </c>
      <c r="AA244" s="297">
        <f t="shared" si="45"/>
        <v>0</v>
      </c>
    </row>
    <row r="245" spans="1:27" s="123" customFormat="1" ht="30" customHeight="1" thickBot="1">
      <c r="A245" s="584" t="s">
        <v>30</v>
      </c>
      <c r="B245" s="134" t="s">
        <v>243</v>
      </c>
      <c r="C245" s="137" t="s">
        <v>102</v>
      </c>
      <c r="D245" s="178" t="s">
        <v>224</v>
      </c>
      <c r="E245" s="139" t="s">
        <v>594</v>
      </c>
      <c r="F245" s="141">
        <f>L245</f>
        <v>0</v>
      </c>
      <c r="G245" s="141">
        <f>M245</f>
        <v>0</v>
      </c>
      <c r="H245" s="141">
        <f>P245</f>
        <v>0</v>
      </c>
      <c r="I245" s="141">
        <v>0</v>
      </c>
      <c r="J245" s="141">
        <v>0</v>
      </c>
      <c r="K245" s="141">
        <v>0</v>
      </c>
      <c r="L245" s="141">
        <v>0</v>
      </c>
      <c r="M245" s="141">
        <v>0</v>
      </c>
      <c r="N245" s="141">
        <v>0</v>
      </c>
      <c r="O245" s="142">
        <v>0</v>
      </c>
      <c r="P245" s="141">
        <f>SUM(N245:O245)</f>
        <v>0</v>
      </c>
      <c r="Q245" s="141">
        <v>0</v>
      </c>
      <c r="R245" s="141">
        <v>0</v>
      </c>
      <c r="S245" s="141">
        <v>0</v>
      </c>
      <c r="T245" s="142">
        <v>0</v>
      </c>
      <c r="U245" s="141">
        <f>SUM(S245:T245)</f>
        <v>0</v>
      </c>
      <c r="V245" s="141">
        <v>0</v>
      </c>
      <c r="W245" s="141">
        <v>0</v>
      </c>
      <c r="X245" s="141">
        <v>0</v>
      </c>
      <c r="Y245" s="142">
        <v>0</v>
      </c>
      <c r="Z245" s="141">
        <f>SUM(X245:Y245)</f>
        <v>0</v>
      </c>
      <c r="AA245" s="128">
        <f>P245+U245+Z245</f>
        <v>0</v>
      </c>
    </row>
    <row r="246" spans="1:27" s="6" customFormat="1" ht="21" customHeight="1" thickBot="1">
      <c r="A246" s="1376" t="s">
        <v>646</v>
      </c>
      <c r="B246" s="1377"/>
      <c r="C246" s="1377"/>
      <c r="D246" s="1377"/>
      <c r="E246" s="1378"/>
      <c r="F246" s="297">
        <f>SUM(F247:F251)</f>
        <v>0</v>
      </c>
      <c r="G246" s="297">
        <f aca="true" t="shared" si="46" ref="G246:AA246">SUM(G247:G251)</f>
        <v>0</v>
      </c>
      <c r="H246" s="297">
        <f t="shared" si="46"/>
        <v>0</v>
      </c>
      <c r="I246" s="297">
        <f t="shared" si="46"/>
        <v>0</v>
      </c>
      <c r="J246" s="297">
        <f t="shared" si="46"/>
        <v>0</v>
      </c>
      <c r="K246" s="297">
        <f t="shared" si="46"/>
        <v>0</v>
      </c>
      <c r="L246" s="297">
        <f t="shared" si="46"/>
        <v>0</v>
      </c>
      <c r="M246" s="297">
        <f t="shared" si="46"/>
        <v>0</v>
      </c>
      <c r="N246" s="297">
        <f t="shared" si="46"/>
        <v>0</v>
      </c>
      <c r="O246" s="297">
        <f t="shared" si="46"/>
        <v>0</v>
      </c>
      <c r="P246" s="297">
        <f t="shared" si="46"/>
        <v>0</v>
      </c>
      <c r="Q246" s="297">
        <f t="shared" si="46"/>
        <v>0</v>
      </c>
      <c r="R246" s="297">
        <f t="shared" si="46"/>
        <v>0</v>
      </c>
      <c r="S246" s="297">
        <f t="shared" si="46"/>
        <v>0</v>
      </c>
      <c r="T246" s="297">
        <f t="shared" si="46"/>
        <v>0</v>
      </c>
      <c r="U246" s="297">
        <f t="shared" si="46"/>
        <v>0</v>
      </c>
      <c r="V246" s="297">
        <f t="shared" si="46"/>
        <v>0</v>
      </c>
      <c r="W246" s="297">
        <f t="shared" si="46"/>
        <v>0</v>
      </c>
      <c r="X246" s="297">
        <f t="shared" si="46"/>
        <v>0</v>
      </c>
      <c r="Y246" s="297">
        <f t="shared" si="46"/>
        <v>0</v>
      </c>
      <c r="Z246" s="297">
        <f t="shared" si="46"/>
        <v>0</v>
      </c>
      <c r="AA246" s="297">
        <f t="shared" si="46"/>
        <v>0</v>
      </c>
    </row>
    <row r="247" spans="1:27" s="123" customFormat="1" ht="30" customHeight="1">
      <c r="A247" s="585" t="s">
        <v>30</v>
      </c>
      <c r="B247" s="178"/>
      <c r="C247" s="179"/>
      <c r="D247" s="178"/>
      <c r="E247" s="179"/>
      <c r="F247" s="120">
        <f aca="true" t="shared" si="47" ref="F247:G249">I247+L247+Q247+V247</f>
        <v>0</v>
      </c>
      <c r="G247" s="120">
        <f t="shared" si="47"/>
        <v>0</v>
      </c>
      <c r="H247" s="120">
        <f>K247+AA247</f>
        <v>0</v>
      </c>
      <c r="I247" s="120">
        <v>0</v>
      </c>
      <c r="J247" s="120">
        <v>0</v>
      </c>
      <c r="K247" s="120">
        <v>0</v>
      </c>
      <c r="L247" s="120">
        <v>0</v>
      </c>
      <c r="M247" s="120">
        <v>0</v>
      </c>
      <c r="N247" s="120">
        <v>0</v>
      </c>
      <c r="O247" s="121">
        <v>0</v>
      </c>
      <c r="P247" s="120">
        <f>SUM(N247:O247)</f>
        <v>0</v>
      </c>
      <c r="Q247" s="120">
        <v>0</v>
      </c>
      <c r="R247" s="120">
        <v>0</v>
      </c>
      <c r="S247" s="120">
        <v>0</v>
      </c>
      <c r="T247" s="121">
        <v>0</v>
      </c>
      <c r="U247" s="141">
        <f>SUM(S247:T247)</f>
        <v>0</v>
      </c>
      <c r="V247" s="141">
        <v>0</v>
      </c>
      <c r="W247" s="141">
        <v>0</v>
      </c>
      <c r="X247" s="141">
        <v>0</v>
      </c>
      <c r="Y247" s="142">
        <v>0</v>
      </c>
      <c r="Z247" s="141">
        <f>SUM(X247:Y247)</f>
        <v>0</v>
      </c>
      <c r="AA247" s="128">
        <f>P247+U247+Z247</f>
        <v>0</v>
      </c>
    </row>
    <row r="248" spans="1:27" s="123" customFormat="1" ht="30" customHeight="1">
      <c r="A248" s="585" t="s">
        <v>30</v>
      </c>
      <c r="B248" s="178"/>
      <c r="C248" s="179"/>
      <c r="D248" s="135"/>
      <c r="E248" s="179"/>
      <c r="F248" s="120">
        <f t="shared" si="47"/>
        <v>0</v>
      </c>
      <c r="G248" s="120">
        <f t="shared" si="47"/>
        <v>0</v>
      </c>
      <c r="H248" s="120">
        <f>AA248</f>
        <v>0</v>
      </c>
      <c r="I248" s="120">
        <v>0</v>
      </c>
      <c r="J248" s="120">
        <v>0</v>
      </c>
      <c r="K248" s="120">
        <v>0</v>
      </c>
      <c r="L248" s="120">
        <v>0</v>
      </c>
      <c r="M248" s="120">
        <v>0</v>
      </c>
      <c r="N248" s="120">
        <v>0</v>
      </c>
      <c r="O248" s="121">
        <v>0</v>
      </c>
      <c r="P248" s="120">
        <f>SUM(N248:O248)</f>
        <v>0</v>
      </c>
      <c r="Q248" s="120">
        <v>0</v>
      </c>
      <c r="R248" s="120">
        <v>0</v>
      </c>
      <c r="S248" s="120">
        <v>0</v>
      </c>
      <c r="T248" s="121">
        <v>0</v>
      </c>
      <c r="U248" s="120">
        <f>SUM(S248:T248)</f>
        <v>0</v>
      </c>
      <c r="V248" s="120">
        <v>0</v>
      </c>
      <c r="W248" s="120">
        <v>0</v>
      </c>
      <c r="X248" s="120">
        <v>0</v>
      </c>
      <c r="Y248" s="121">
        <v>0</v>
      </c>
      <c r="Z248" s="120">
        <f>SUM(X248:Y248)</f>
        <v>0</v>
      </c>
      <c r="AA248" s="125">
        <f>P248+U248+Z248</f>
        <v>0</v>
      </c>
    </row>
    <row r="249" spans="1:27" s="123" customFormat="1" ht="30" customHeight="1">
      <c r="A249" s="177"/>
      <c r="B249" s="178"/>
      <c r="C249" s="179"/>
      <c r="D249" s="135"/>
      <c r="E249" s="179"/>
      <c r="F249" s="120">
        <f t="shared" si="47"/>
        <v>0</v>
      </c>
      <c r="G249" s="120">
        <f t="shared" si="47"/>
        <v>0</v>
      </c>
      <c r="H249" s="120">
        <f>AA249</f>
        <v>0</v>
      </c>
      <c r="I249" s="120">
        <v>0</v>
      </c>
      <c r="J249" s="120">
        <v>0</v>
      </c>
      <c r="K249" s="120">
        <v>0</v>
      </c>
      <c r="L249" s="120">
        <v>0</v>
      </c>
      <c r="M249" s="120">
        <v>0</v>
      </c>
      <c r="N249" s="120">
        <v>0</v>
      </c>
      <c r="O249" s="121">
        <v>0</v>
      </c>
      <c r="P249" s="120">
        <f>SUM(N249:O249)</f>
        <v>0</v>
      </c>
      <c r="Q249" s="120">
        <v>0</v>
      </c>
      <c r="R249" s="120">
        <v>0</v>
      </c>
      <c r="S249" s="120">
        <v>0</v>
      </c>
      <c r="T249" s="121">
        <v>0</v>
      </c>
      <c r="U249" s="120">
        <f>SUM(S249:T249)</f>
        <v>0</v>
      </c>
      <c r="V249" s="120">
        <v>0</v>
      </c>
      <c r="W249" s="120">
        <v>0</v>
      </c>
      <c r="X249" s="120">
        <v>0</v>
      </c>
      <c r="Y249" s="121">
        <v>0</v>
      </c>
      <c r="Z249" s="120">
        <f>SUM(X249:Y249)</f>
        <v>0</v>
      </c>
      <c r="AA249" s="125">
        <f>P249+U249+Z249</f>
        <v>0</v>
      </c>
    </row>
    <row r="250" spans="1:27" s="123" customFormat="1" ht="30" customHeight="1">
      <c r="A250" s="122"/>
      <c r="B250" s="183"/>
      <c r="C250" s="127"/>
      <c r="D250" s="135"/>
      <c r="E250" s="127"/>
      <c r="F250" s="120">
        <f>I250+L250+Q250+V250</f>
        <v>0</v>
      </c>
      <c r="G250" s="120">
        <f>J250+M250+R250+W250</f>
        <v>0</v>
      </c>
      <c r="H250" s="120">
        <f>AA250</f>
        <v>0</v>
      </c>
      <c r="I250" s="120">
        <v>0</v>
      </c>
      <c r="J250" s="120">
        <v>0</v>
      </c>
      <c r="K250" s="120">
        <v>0</v>
      </c>
      <c r="L250" s="120">
        <v>0</v>
      </c>
      <c r="M250" s="120">
        <v>0</v>
      </c>
      <c r="N250" s="120">
        <v>0</v>
      </c>
      <c r="O250" s="121">
        <v>0</v>
      </c>
      <c r="P250" s="120">
        <f>SUM(N250:O250)</f>
        <v>0</v>
      </c>
      <c r="Q250" s="120">
        <v>0</v>
      </c>
      <c r="R250" s="120">
        <v>0</v>
      </c>
      <c r="S250" s="120">
        <v>0</v>
      </c>
      <c r="T250" s="121">
        <v>0</v>
      </c>
      <c r="U250" s="120">
        <f>SUM(S250:T250)</f>
        <v>0</v>
      </c>
      <c r="V250" s="120">
        <v>0</v>
      </c>
      <c r="W250" s="120">
        <v>0</v>
      </c>
      <c r="X250" s="120">
        <v>0</v>
      </c>
      <c r="Y250" s="121">
        <v>0</v>
      </c>
      <c r="Z250" s="120">
        <f>SUM(X250:Y250)</f>
        <v>0</v>
      </c>
      <c r="AA250" s="125">
        <f>P250+U250+Z250</f>
        <v>0</v>
      </c>
    </row>
    <row r="251" spans="1:27" s="123" customFormat="1" ht="30" customHeight="1" thickBot="1">
      <c r="A251" s="140"/>
      <c r="B251" s="136"/>
      <c r="C251" s="138"/>
      <c r="D251" s="136"/>
      <c r="E251" s="138"/>
      <c r="F251" s="126">
        <f>I251+L251+Q251+V251</f>
        <v>0</v>
      </c>
      <c r="G251" s="126">
        <f>J251+M251+R251+W251</f>
        <v>0</v>
      </c>
      <c r="H251" s="126">
        <f>AA251</f>
        <v>0</v>
      </c>
      <c r="I251" s="126">
        <v>0</v>
      </c>
      <c r="J251" s="126">
        <v>0</v>
      </c>
      <c r="K251" s="126">
        <v>0</v>
      </c>
      <c r="L251" s="126">
        <v>0</v>
      </c>
      <c r="M251" s="126">
        <v>0</v>
      </c>
      <c r="N251" s="126">
        <v>0</v>
      </c>
      <c r="O251" s="143">
        <v>0</v>
      </c>
      <c r="P251" s="126">
        <f>SUM(N251:O251)</f>
        <v>0</v>
      </c>
      <c r="Q251" s="126">
        <v>0</v>
      </c>
      <c r="R251" s="126">
        <v>0</v>
      </c>
      <c r="S251" s="126">
        <v>0</v>
      </c>
      <c r="T251" s="143">
        <v>0</v>
      </c>
      <c r="U251" s="126">
        <f>SUM(S251:T251)</f>
        <v>0</v>
      </c>
      <c r="V251" s="126">
        <v>0</v>
      </c>
      <c r="W251" s="126">
        <v>0</v>
      </c>
      <c r="X251" s="126">
        <v>0</v>
      </c>
      <c r="Y251" s="143">
        <v>0</v>
      </c>
      <c r="Z251" s="126">
        <f>SUM(X251:Y251)</f>
        <v>0</v>
      </c>
      <c r="AA251" s="144">
        <f>P251+U251+Z251</f>
        <v>0</v>
      </c>
    </row>
    <row r="252" spans="1:26" s="123" customFormat="1" ht="12.75" customHeight="1">
      <c r="A252" s="115"/>
      <c r="B252" s="115"/>
      <c r="C252" s="117"/>
      <c r="D252" s="117"/>
      <c r="E252" s="118"/>
      <c r="F252" s="119"/>
      <c r="G252" s="119"/>
      <c r="H252" s="119"/>
      <c r="I252" s="119"/>
      <c r="J252" s="119"/>
      <c r="K252" s="119"/>
      <c r="L252" s="119"/>
      <c r="M252" s="119"/>
      <c r="N252" s="119"/>
      <c r="O252" s="119"/>
      <c r="P252" s="119"/>
      <c r="Q252" s="119"/>
      <c r="R252" s="119"/>
      <c r="S252" s="119"/>
      <c r="T252" s="119"/>
      <c r="U252" s="119"/>
      <c r="V252" s="119"/>
      <c r="W252" s="119"/>
      <c r="X252" s="119"/>
      <c r="Y252" s="119"/>
      <c r="Z252" s="119"/>
    </row>
    <row r="253" spans="1:27" s="166" customFormat="1" ht="15" customHeight="1">
      <c r="A253" s="165" t="s">
        <v>420</v>
      </c>
      <c r="B253" s="1355" t="s">
        <v>11</v>
      </c>
      <c r="C253" s="1355"/>
      <c r="D253" s="1355"/>
      <c r="E253" s="1355"/>
      <c r="F253" s="1355"/>
      <c r="G253" s="1355"/>
      <c r="H253" s="1355"/>
      <c r="I253" s="1355"/>
      <c r="J253" s="1355"/>
      <c r="K253" s="1355"/>
      <c r="L253" s="1355"/>
      <c r="M253" s="1355"/>
      <c r="N253" s="1355"/>
      <c r="O253" s="1355"/>
      <c r="P253" s="1355"/>
      <c r="Q253" s="1355"/>
      <c r="R253" s="1355"/>
      <c r="S253" s="1355"/>
      <c r="T253" s="1355"/>
      <c r="U253" s="1355"/>
      <c r="V253" s="1355"/>
      <c r="W253" s="1355"/>
      <c r="X253" s="1355"/>
      <c r="Y253" s="1355"/>
      <c r="Z253" s="1355"/>
      <c r="AA253" s="1355"/>
    </row>
    <row r="254" spans="1:26" s="167" customFormat="1" ht="12.75" customHeight="1">
      <c r="A254" s="148"/>
      <c r="B254" s="146"/>
      <c r="C254" s="148"/>
      <c r="D254" s="148"/>
      <c r="E254" s="148"/>
      <c r="F254" s="149"/>
      <c r="G254" s="149"/>
      <c r="H254" s="150"/>
      <c r="I254" s="150"/>
      <c r="J254" s="150"/>
      <c r="K254" s="150"/>
      <c r="L254" s="150"/>
      <c r="M254" s="150"/>
      <c r="N254" s="150"/>
      <c r="O254" s="150"/>
      <c r="P254" s="150"/>
      <c r="Q254" s="150"/>
      <c r="R254" s="150"/>
      <c r="S254" s="150"/>
      <c r="T254" s="150"/>
      <c r="U254" s="150"/>
      <c r="V254" s="150"/>
      <c r="W254" s="150"/>
      <c r="X254" s="150"/>
      <c r="Y254" s="150"/>
      <c r="Z254" s="150"/>
    </row>
    <row r="255" spans="1:27" s="166" customFormat="1" ht="15" customHeight="1">
      <c r="A255" s="168"/>
      <c r="B255" s="1355" t="s">
        <v>651</v>
      </c>
      <c r="C255" s="1355"/>
      <c r="D255" s="1355"/>
      <c r="E255" s="1355"/>
      <c r="F255" s="1355"/>
      <c r="G255" s="1355"/>
      <c r="H255" s="1355"/>
      <c r="I255" s="1355"/>
      <c r="J255" s="1355"/>
      <c r="K255" s="1355"/>
      <c r="L255" s="1355"/>
      <c r="M255" s="1355"/>
      <c r="N255" s="1355"/>
      <c r="O255" s="1355"/>
      <c r="P255" s="1355"/>
      <c r="Q255" s="1355"/>
      <c r="R255" s="1355"/>
      <c r="S255" s="1355"/>
      <c r="T255" s="1355"/>
      <c r="U255" s="1355"/>
      <c r="V255" s="1355"/>
      <c r="W255" s="1355"/>
      <c r="X255" s="1355"/>
      <c r="Y255" s="1355"/>
      <c r="Z255" s="1355"/>
      <c r="AA255" s="1355"/>
    </row>
    <row r="256" spans="1:26" s="167" customFormat="1" ht="12.75" customHeight="1">
      <c r="A256" s="148"/>
      <c r="B256" s="146"/>
      <c r="C256" s="148"/>
      <c r="D256" s="148"/>
      <c r="E256" s="148"/>
      <c r="F256" s="149"/>
      <c r="G256" s="149"/>
      <c r="H256" s="150"/>
      <c r="I256" s="150"/>
      <c r="J256" s="150"/>
      <c r="K256" s="150"/>
      <c r="L256" s="150"/>
      <c r="M256" s="150"/>
      <c r="N256" s="150"/>
      <c r="O256" s="150"/>
      <c r="P256" s="150"/>
      <c r="Q256" s="150"/>
      <c r="R256" s="150"/>
      <c r="S256" s="150"/>
      <c r="T256" s="150"/>
      <c r="U256" s="150"/>
      <c r="V256" s="150"/>
      <c r="W256" s="150"/>
      <c r="X256" s="150"/>
      <c r="Y256" s="150"/>
      <c r="Z256" s="150"/>
    </row>
    <row r="257" spans="1:27" s="166" customFormat="1" ht="15" customHeight="1">
      <c r="A257" s="147" t="s">
        <v>12</v>
      </c>
      <c r="B257" s="1383" t="s">
        <v>204</v>
      </c>
      <c r="C257" s="1383"/>
      <c r="D257" s="1383"/>
      <c r="E257" s="1383"/>
      <c r="F257" s="1383"/>
      <c r="G257" s="1383"/>
      <c r="H257" s="1383"/>
      <c r="I257" s="1383"/>
      <c r="J257" s="1383"/>
      <c r="K257" s="1383"/>
      <c r="L257" s="1383"/>
      <c r="M257" s="1383"/>
      <c r="N257" s="1383"/>
      <c r="O257" s="1383"/>
      <c r="P257" s="1383"/>
      <c r="Q257" s="1383"/>
      <c r="R257" s="1383"/>
      <c r="S257" s="1383"/>
      <c r="T257" s="1383"/>
      <c r="U257" s="1383"/>
      <c r="V257" s="1383"/>
      <c r="W257" s="1383"/>
      <c r="X257" s="1383"/>
      <c r="Y257" s="1383"/>
      <c r="Z257" s="1383"/>
      <c r="AA257" s="1383"/>
    </row>
  </sheetData>
  <sheetProtection/>
  <mergeCells count="235">
    <mergeCell ref="V96:V97"/>
    <mergeCell ref="W96:W97"/>
    <mergeCell ref="X96:X97"/>
    <mergeCell ref="Y96:Y97"/>
    <mergeCell ref="A96:A97"/>
    <mergeCell ref="B96:B97"/>
    <mergeCell ref="C96:C97"/>
    <mergeCell ref="D96:D97"/>
    <mergeCell ref="E96:E97"/>
    <mergeCell ref="F96:F97"/>
    <mergeCell ref="S96:S97"/>
    <mergeCell ref="G96:G97"/>
    <mergeCell ref="H96:H97"/>
    <mergeCell ref="I96:I97"/>
    <mergeCell ref="J96:J97"/>
    <mergeCell ref="K96:K97"/>
    <mergeCell ref="A98:E98"/>
    <mergeCell ref="B101:AA101"/>
    <mergeCell ref="B103:AA103"/>
    <mergeCell ref="A83:E83"/>
    <mergeCell ref="A86:E86"/>
    <mergeCell ref="A88:E88"/>
    <mergeCell ref="A90:E90"/>
    <mergeCell ref="A93:E93"/>
    <mergeCell ref="N96:N97"/>
    <mergeCell ref="O96:O97"/>
    <mergeCell ref="A79:E79"/>
    <mergeCell ref="A81:E81"/>
    <mergeCell ref="P75:P76"/>
    <mergeCell ref="Q75:R75"/>
    <mergeCell ref="L96:L97"/>
    <mergeCell ref="M96:M97"/>
    <mergeCell ref="Q96:Q97"/>
    <mergeCell ref="R96:R97"/>
    <mergeCell ref="A91:A92"/>
    <mergeCell ref="B91:B92"/>
    <mergeCell ref="U75:U76"/>
    <mergeCell ref="V75:W75"/>
    <mergeCell ref="Q74:U74"/>
    <mergeCell ref="V74:Z74"/>
    <mergeCell ref="A95:E95"/>
    <mergeCell ref="T96:T97"/>
    <mergeCell ref="X75:X76"/>
    <mergeCell ref="Y75:Y76"/>
    <mergeCell ref="Z75:Z76"/>
    <mergeCell ref="A77:E77"/>
    <mergeCell ref="AA74:AA76"/>
    <mergeCell ref="F75:G75"/>
    <mergeCell ref="H75:H76"/>
    <mergeCell ref="I75:J75"/>
    <mergeCell ref="K75:K76"/>
    <mergeCell ref="L75:M75"/>
    <mergeCell ref="N75:N76"/>
    <mergeCell ref="O75:O76"/>
    <mergeCell ref="S75:S76"/>
    <mergeCell ref="T75:T76"/>
    <mergeCell ref="A70:AA70"/>
    <mergeCell ref="X73:AA73"/>
    <mergeCell ref="A74:A76"/>
    <mergeCell ref="B74:B76"/>
    <mergeCell ref="C74:C76"/>
    <mergeCell ref="D74:D76"/>
    <mergeCell ref="E74:E76"/>
    <mergeCell ref="F74:H74"/>
    <mergeCell ref="I74:K74"/>
    <mergeCell ref="L74:P74"/>
    <mergeCell ref="F148:H148"/>
    <mergeCell ref="A164:E164"/>
    <mergeCell ref="A167:E167"/>
    <mergeCell ref="A169:E169"/>
    <mergeCell ref="A148:A150"/>
    <mergeCell ref="B148:B150"/>
    <mergeCell ref="C148:C150"/>
    <mergeCell ref="D148:D150"/>
    <mergeCell ref="E148:E150"/>
    <mergeCell ref="F149:G149"/>
    <mergeCell ref="A171:E171"/>
    <mergeCell ref="A22:E22"/>
    <mergeCell ref="A27:E27"/>
    <mergeCell ref="A20:E20"/>
    <mergeCell ref="A160:E160"/>
    <mergeCell ref="A155:E155"/>
    <mergeCell ref="A157:E157"/>
    <mergeCell ref="A162:E162"/>
    <mergeCell ref="A144:AA144"/>
    <mergeCell ref="X147:AA147"/>
    <mergeCell ref="A18:E18"/>
    <mergeCell ref="A29:E29"/>
    <mergeCell ref="A32:E32"/>
    <mergeCell ref="V6:Z6"/>
    <mergeCell ref="A9:E9"/>
    <mergeCell ref="A6:A8"/>
    <mergeCell ref="B6:B8"/>
    <mergeCell ref="F6:H6"/>
    <mergeCell ref="H7:H8"/>
    <mergeCell ref="I6:K6"/>
    <mergeCell ref="I7:J7"/>
    <mergeCell ref="P7:P8"/>
    <mergeCell ref="O7:O8"/>
    <mergeCell ref="Y7:Y8"/>
    <mergeCell ref="L6:P6"/>
    <mergeCell ref="T7:T8"/>
    <mergeCell ref="U7:U8"/>
    <mergeCell ref="Q6:U6"/>
    <mergeCell ref="A2:AA2"/>
    <mergeCell ref="L7:M7"/>
    <mergeCell ref="N7:N8"/>
    <mergeCell ref="Q7:R7"/>
    <mergeCell ref="S7:S8"/>
    <mergeCell ref="V7:W7"/>
    <mergeCell ref="X7:X8"/>
    <mergeCell ref="F7:G7"/>
    <mergeCell ref="K7:K8"/>
    <mergeCell ref="AA6:AA8"/>
    <mergeCell ref="A219:AA219"/>
    <mergeCell ref="A223:A225"/>
    <mergeCell ref="B223:B225"/>
    <mergeCell ref="C223:C225"/>
    <mergeCell ref="D223:D225"/>
    <mergeCell ref="E223:E225"/>
    <mergeCell ref="F223:H223"/>
    <mergeCell ref="I223:K223"/>
    <mergeCell ref="AA223:AA225"/>
    <mergeCell ref="Q223:U223"/>
    <mergeCell ref="V223:Z223"/>
    <mergeCell ref="Z224:Z225"/>
    <mergeCell ref="L224:M224"/>
    <mergeCell ref="N224:N225"/>
    <mergeCell ref="O224:O225"/>
    <mergeCell ref="S224:S225"/>
    <mergeCell ref="L223:P223"/>
    <mergeCell ref="P224:P225"/>
    <mergeCell ref="Q224:R224"/>
    <mergeCell ref="T224:T225"/>
    <mergeCell ref="Y224:Y225"/>
    <mergeCell ref="U224:U225"/>
    <mergeCell ref="V224:W224"/>
    <mergeCell ref="F224:G224"/>
    <mergeCell ref="H224:H225"/>
    <mergeCell ref="I224:J224"/>
    <mergeCell ref="K224:K225"/>
    <mergeCell ref="B257:AA257"/>
    <mergeCell ref="A242:E242"/>
    <mergeCell ref="A244:E244"/>
    <mergeCell ref="A246:E246"/>
    <mergeCell ref="B253:AA253"/>
    <mergeCell ref="X222:AA222"/>
    <mergeCell ref="B255:AA255"/>
    <mergeCell ref="A232:E232"/>
    <mergeCell ref="A235:E235"/>
    <mergeCell ref="A237:E237"/>
    <mergeCell ref="A239:E239"/>
    <mergeCell ref="A228:E228"/>
    <mergeCell ref="A230:E230"/>
    <mergeCell ref="A226:E226"/>
    <mergeCell ref="X224:X225"/>
    <mergeCell ref="X5:AA5"/>
    <mergeCell ref="B36:AA36"/>
    <mergeCell ref="B38:AA38"/>
    <mergeCell ref="A15:E15"/>
    <mergeCell ref="D6:D8"/>
    <mergeCell ref="C6:C8"/>
    <mergeCell ref="A11:E11"/>
    <mergeCell ref="A13:E13"/>
    <mergeCell ref="E6:E8"/>
    <mergeCell ref="Z7:Z8"/>
    <mergeCell ref="I148:K148"/>
    <mergeCell ref="L148:P148"/>
    <mergeCell ref="Q148:U148"/>
    <mergeCell ref="V148:Z148"/>
    <mergeCell ref="C30:C31"/>
    <mergeCell ref="I149:J149"/>
    <mergeCell ref="K149:K150"/>
    <mergeCell ref="B174:AA174"/>
    <mergeCell ref="AA148:AA150"/>
    <mergeCell ref="L149:M149"/>
    <mergeCell ref="N149:N150"/>
    <mergeCell ref="O149:O150"/>
    <mergeCell ref="P149:P150"/>
    <mergeCell ref="Q149:R149"/>
    <mergeCell ref="S149:S150"/>
    <mergeCell ref="B176:AA176"/>
    <mergeCell ref="Y149:Y150"/>
    <mergeCell ref="Z149:Z150"/>
    <mergeCell ref="A151:E151"/>
    <mergeCell ref="A153:E153"/>
    <mergeCell ref="T149:T150"/>
    <mergeCell ref="U149:U150"/>
    <mergeCell ref="V149:W149"/>
    <mergeCell ref="X149:X150"/>
    <mergeCell ref="H149:H150"/>
    <mergeCell ref="B30:B31"/>
    <mergeCell ref="A30:A31"/>
    <mergeCell ref="D30:D31"/>
    <mergeCell ref="E30:E31"/>
    <mergeCell ref="F30:F31"/>
    <mergeCell ref="G30:G31"/>
    <mergeCell ref="M30:M31"/>
    <mergeCell ref="N30:N31"/>
    <mergeCell ref="O30:O31"/>
    <mergeCell ref="I30:I31"/>
    <mergeCell ref="J30:J31"/>
    <mergeCell ref="K30:K31"/>
    <mergeCell ref="L30:L31"/>
    <mergeCell ref="B40:T40"/>
    <mergeCell ref="V30:V31"/>
    <mergeCell ref="W30:W31"/>
    <mergeCell ref="X30:X31"/>
    <mergeCell ref="Y30:Y31"/>
    <mergeCell ref="Q30:Q31"/>
    <mergeCell ref="R30:R31"/>
    <mergeCell ref="S30:S31"/>
    <mergeCell ref="T30:T31"/>
    <mergeCell ref="H30:H31"/>
    <mergeCell ref="C91:C92"/>
    <mergeCell ref="D91:D92"/>
    <mergeCell ref="E91:E92"/>
    <mergeCell ref="F91:F92"/>
    <mergeCell ref="G91:G92"/>
    <mergeCell ref="H91:H92"/>
    <mergeCell ref="I91:I92"/>
    <mergeCell ref="J91:J92"/>
    <mergeCell ref="K91:K92"/>
    <mergeCell ref="L91:L92"/>
    <mergeCell ref="M91:M92"/>
    <mergeCell ref="N91:N92"/>
    <mergeCell ref="W91:W92"/>
    <mergeCell ref="X91:X92"/>
    <mergeCell ref="Y91:Y92"/>
    <mergeCell ref="O91:O92"/>
    <mergeCell ref="Q91:Q92"/>
    <mergeCell ref="R91:R92"/>
    <mergeCell ref="S91:S92"/>
    <mergeCell ref="T91:T92"/>
    <mergeCell ref="V91:V92"/>
  </mergeCells>
  <printOptions horizontalCentered="1"/>
  <pageMargins left="0" right="0" top="0.7874015748031497" bottom="0.6692913385826772" header="0" footer="0"/>
  <pageSetup horizontalDpi="300" verticalDpi="300" orientation="landscape" paperSize="8" scale="63" r:id="rId2"/>
  <drawing r:id="rId1"/>
</worksheet>
</file>

<file path=xl/worksheets/sheet12.xml><?xml version="1.0" encoding="utf-8"?>
<worksheet xmlns="http://schemas.openxmlformats.org/spreadsheetml/2006/main" xmlns:r="http://schemas.openxmlformats.org/officeDocument/2006/relationships">
  <dimension ref="A2:D22"/>
  <sheetViews>
    <sheetView zoomScalePageLayoutView="0" workbookViewId="0" topLeftCell="A1">
      <selection activeCell="D19" sqref="D19"/>
    </sheetView>
  </sheetViews>
  <sheetFormatPr defaultColWidth="9.140625" defaultRowHeight="12.75"/>
  <cols>
    <col min="1" max="1" width="55.7109375" style="152" customWidth="1"/>
    <col min="2" max="3" width="12.7109375" style="152" customWidth="1"/>
    <col min="4" max="4" width="69.140625" style="152" customWidth="1"/>
    <col min="5" max="16384" width="9.140625" style="152" customWidth="1"/>
  </cols>
  <sheetData>
    <row r="1" ht="12.75" customHeight="1"/>
    <row r="2" spans="1:4" s="151" customFormat="1" ht="22.5" customHeight="1">
      <c r="A2" s="1336" t="s">
        <v>469</v>
      </c>
      <c r="B2" s="1385"/>
      <c r="C2" s="1385"/>
      <c r="D2" s="1385"/>
    </row>
    <row r="3" ht="12.75" customHeight="1">
      <c r="C3" s="157"/>
    </row>
    <row r="4" spans="1:4" s="115" customFormat="1" ht="21.75" customHeight="1">
      <c r="A4" s="115" t="s">
        <v>177</v>
      </c>
      <c r="C4" s="117"/>
      <c r="D4" s="185"/>
    </row>
    <row r="5" spans="1:4" s="115" customFormat="1" ht="21.75" customHeight="1" thickBot="1">
      <c r="A5" s="154" t="s">
        <v>481</v>
      </c>
      <c r="B5" s="154"/>
      <c r="C5" s="155"/>
      <c r="D5" s="208" t="s">
        <v>637</v>
      </c>
    </row>
    <row r="6" spans="1:4" ht="30" customHeight="1">
      <c r="A6" s="1388" t="s">
        <v>489</v>
      </c>
      <c r="B6" s="1386" t="s">
        <v>491</v>
      </c>
      <c r="C6" s="1387"/>
      <c r="D6" s="1388" t="s">
        <v>490</v>
      </c>
    </row>
    <row r="7" spans="1:4" ht="30" customHeight="1" thickBot="1">
      <c r="A7" s="1111"/>
      <c r="B7" s="211" t="s">
        <v>488</v>
      </c>
      <c r="C7" s="212" t="s">
        <v>483</v>
      </c>
      <c r="D7" s="1389"/>
    </row>
    <row r="8" spans="1:4" ht="30" customHeight="1">
      <c r="A8" s="134"/>
      <c r="B8" s="187"/>
      <c r="C8" s="213">
        <v>0</v>
      </c>
      <c r="D8" s="1009"/>
    </row>
    <row r="9" spans="1:4" ht="30" customHeight="1">
      <c r="A9" s="135"/>
      <c r="B9" s="187"/>
      <c r="C9" s="213">
        <v>0</v>
      </c>
      <c r="D9" s="1010"/>
    </row>
    <row r="10" spans="1:4" ht="30" customHeight="1">
      <c r="A10" s="135"/>
      <c r="B10" s="187"/>
      <c r="C10" s="213">
        <v>0</v>
      </c>
      <c r="D10" s="1010"/>
    </row>
    <row r="11" spans="1:4" ht="30" customHeight="1">
      <c r="A11" s="135"/>
      <c r="B11" s="187"/>
      <c r="C11" s="213">
        <v>0</v>
      </c>
      <c r="D11" s="1010"/>
    </row>
    <row r="12" spans="1:4" ht="30" customHeight="1">
      <c r="A12" s="135"/>
      <c r="B12" s="187"/>
      <c r="C12" s="213">
        <v>0</v>
      </c>
      <c r="D12" s="1010"/>
    </row>
    <row r="13" spans="1:4" ht="30" customHeight="1">
      <c r="A13" s="135"/>
      <c r="B13" s="187"/>
      <c r="C13" s="213">
        <f>SUM(C8:C12)</f>
        <v>0</v>
      </c>
      <c r="D13" s="1010"/>
    </row>
    <row r="14" spans="1:4" ht="30" customHeight="1">
      <c r="A14" s="135"/>
      <c r="B14" s="187"/>
      <c r="C14" s="213">
        <v>0</v>
      </c>
      <c r="D14" s="1010"/>
    </row>
    <row r="15" spans="1:4" ht="30" customHeight="1">
      <c r="A15" s="135"/>
      <c r="B15" s="187"/>
      <c r="C15" s="213">
        <v>0</v>
      </c>
      <c r="D15" s="1010"/>
    </row>
    <row r="16" spans="1:4" ht="30" customHeight="1" thickBot="1">
      <c r="A16" s="135"/>
      <c r="B16" s="187"/>
      <c r="C16" s="213">
        <f>SUM(C14:C15)</f>
        <v>0</v>
      </c>
      <c r="D16" s="1011"/>
    </row>
    <row r="17" spans="1:4" ht="30" customHeight="1" thickBot="1">
      <c r="A17" s="188" t="s">
        <v>109</v>
      </c>
      <c r="B17" s="209">
        <f>SUM(B8:B14)</f>
        <v>0</v>
      </c>
      <c r="C17" s="209">
        <f>SUM(C8:C16)</f>
        <v>0</v>
      </c>
      <c r="D17" s="210"/>
    </row>
    <row r="20" spans="1:4" ht="54" customHeight="1">
      <c r="A20" s="1384" t="s">
        <v>405</v>
      </c>
      <c r="B20" s="1384"/>
      <c r="C20" s="1384"/>
      <c r="D20" s="1384"/>
    </row>
    <row r="22" spans="1:4" ht="37.5" customHeight="1">
      <c r="A22" s="1384" t="s">
        <v>203</v>
      </c>
      <c r="B22" s="996"/>
      <c r="C22" s="996"/>
      <c r="D22" s="996"/>
    </row>
  </sheetData>
  <sheetProtection/>
  <mergeCells count="7">
    <mergeCell ref="D8:D16"/>
    <mergeCell ref="A20:D20"/>
    <mergeCell ref="A22:D22"/>
    <mergeCell ref="A2:D2"/>
    <mergeCell ref="B6:C6"/>
    <mergeCell ref="A6:A7"/>
    <mergeCell ref="D6:D7"/>
  </mergeCells>
  <printOptions horizontalCentered="1"/>
  <pageMargins left="0.15748031496062992" right="0.35433070866141736" top="0.3937007874015748" bottom="0.6692913385826772" header="0.5118110236220472" footer="0.5118110236220472"/>
  <pageSetup horizontalDpi="300" verticalDpi="300" orientation="landscape" paperSize="9" scale="90" r:id="rId1"/>
</worksheet>
</file>

<file path=xl/worksheets/sheet13.xml><?xml version="1.0" encoding="utf-8"?>
<worksheet xmlns="http://schemas.openxmlformats.org/spreadsheetml/2006/main" xmlns:r="http://schemas.openxmlformats.org/officeDocument/2006/relationships">
  <sheetPr>
    <tabColor rgb="FFFFFF00"/>
  </sheetPr>
  <dimension ref="A2:D16"/>
  <sheetViews>
    <sheetView zoomScalePageLayoutView="0" workbookViewId="0" topLeftCell="A1">
      <selection activeCell="A14" sqref="A14:D14"/>
    </sheetView>
  </sheetViews>
  <sheetFormatPr defaultColWidth="9.140625" defaultRowHeight="12.75"/>
  <cols>
    <col min="1" max="1" width="55.7109375" style="152" customWidth="1"/>
    <col min="2" max="3" width="12.7109375" style="152" customWidth="1"/>
    <col min="4" max="4" width="69.140625" style="152" customWidth="1"/>
    <col min="5" max="16384" width="9.140625" style="152" customWidth="1"/>
  </cols>
  <sheetData>
    <row r="1" ht="12.75" customHeight="1"/>
    <row r="2" spans="1:4" s="151" customFormat="1" ht="22.5" customHeight="1">
      <c r="A2" s="1336" t="s">
        <v>469</v>
      </c>
      <c r="B2" s="1385"/>
      <c r="C2" s="1385"/>
      <c r="D2" s="1385"/>
    </row>
    <row r="3" ht="12.75" customHeight="1">
      <c r="C3" s="157"/>
    </row>
    <row r="4" spans="1:4" s="115" customFormat="1" ht="21.75" customHeight="1">
      <c r="A4" s="115" t="s">
        <v>177</v>
      </c>
      <c r="C4" s="117"/>
      <c r="D4" s="185"/>
    </row>
    <row r="5" spans="1:4" s="115" customFormat="1" ht="21.75" customHeight="1" thickBot="1">
      <c r="A5" s="154" t="s">
        <v>481</v>
      </c>
      <c r="B5" s="154"/>
      <c r="C5" s="155"/>
      <c r="D5" s="208" t="s">
        <v>637</v>
      </c>
    </row>
    <row r="6" spans="1:4" ht="30" customHeight="1">
      <c r="A6" s="1388" t="s">
        <v>489</v>
      </c>
      <c r="B6" s="1386" t="s">
        <v>491</v>
      </c>
      <c r="C6" s="1387"/>
      <c r="D6" s="1388" t="s">
        <v>490</v>
      </c>
    </row>
    <row r="7" spans="1:4" ht="30" customHeight="1" thickBot="1">
      <c r="A7" s="1111"/>
      <c r="B7" s="211" t="s">
        <v>488</v>
      </c>
      <c r="C7" s="212" t="s">
        <v>483</v>
      </c>
      <c r="D7" s="1389"/>
    </row>
    <row r="8" spans="1:4" ht="30" customHeight="1">
      <c r="A8" s="615" t="s">
        <v>569</v>
      </c>
      <c r="B8" s="187"/>
      <c r="C8" s="213">
        <v>450</v>
      </c>
      <c r="D8" s="1009" t="s">
        <v>228</v>
      </c>
    </row>
    <row r="9" spans="1:4" ht="30" customHeight="1">
      <c r="A9" s="135" t="s">
        <v>570</v>
      </c>
      <c r="B9" s="187"/>
      <c r="C9" s="213">
        <v>450</v>
      </c>
      <c r="D9" s="1010"/>
    </row>
    <row r="10" spans="1:4" ht="30" customHeight="1" thickBot="1">
      <c r="A10" s="135" t="s">
        <v>159</v>
      </c>
      <c r="B10" s="187"/>
      <c r="C10" s="213">
        <v>200</v>
      </c>
      <c r="D10" s="1010"/>
    </row>
    <row r="11" spans="1:4" ht="30" customHeight="1" thickBot="1">
      <c r="A11" s="188" t="s">
        <v>109</v>
      </c>
      <c r="B11" s="209">
        <f>SUM(B8:B10)</f>
        <v>0</v>
      </c>
      <c r="C11" s="209">
        <f>SUM(C8:C10)</f>
        <v>1100</v>
      </c>
      <c r="D11" s="210"/>
    </row>
    <row r="14" spans="1:4" ht="54" customHeight="1">
      <c r="A14" s="1384" t="s">
        <v>405</v>
      </c>
      <c r="B14" s="1384"/>
      <c r="C14" s="1384"/>
      <c r="D14" s="1384"/>
    </row>
    <row r="16" spans="1:4" ht="37.5" customHeight="1">
      <c r="A16" s="1384" t="s">
        <v>203</v>
      </c>
      <c r="B16" s="996"/>
      <c r="C16" s="996"/>
      <c r="D16" s="996"/>
    </row>
  </sheetData>
  <sheetProtection/>
  <mergeCells count="7">
    <mergeCell ref="A16:D16"/>
    <mergeCell ref="A2:D2"/>
    <mergeCell ref="B6:C6"/>
    <mergeCell ref="A6:A7"/>
    <mergeCell ref="D6:D7"/>
    <mergeCell ref="D8:D10"/>
    <mergeCell ref="A14:D14"/>
  </mergeCells>
  <printOptions horizontalCentered="1"/>
  <pageMargins left="0.15748031496062992" right="0.35433070866141736" top="0.3937007874015748" bottom="0.6692913385826772" header="0.5118110236220472" footer="0.5118110236220472"/>
  <pageSetup horizontalDpi="300" verticalDpi="300" orientation="landscape" paperSize="9" scale="90" r:id="rId1"/>
</worksheet>
</file>

<file path=xl/worksheets/sheet14.xml><?xml version="1.0" encoding="utf-8"?>
<worksheet xmlns="http://schemas.openxmlformats.org/spreadsheetml/2006/main" xmlns:r="http://schemas.openxmlformats.org/officeDocument/2006/relationships">
  <dimension ref="A2:AA225"/>
  <sheetViews>
    <sheetView zoomScalePageLayoutView="0" workbookViewId="0" topLeftCell="A1">
      <selection activeCell="C179" sqref="C179"/>
    </sheetView>
  </sheetViews>
  <sheetFormatPr defaultColWidth="9.140625" defaultRowHeight="12.75"/>
  <cols>
    <col min="1" max="1" width="23.00390625" style="152" customWidth="1"/>
    <col min="2" max="2" width="49.7109375" style="152" customWidth="1"/>
    <col min="3" max="11" width="8.7109375" style="184" customWidth="1"/>
    <col min="12" max="16384" width="9.140625" style="152" customWidth="1"/>
  </cols>
  <sheetData>
    <row r="2" spans="1:11" s="236" customFormat="1" ht="22.5" customHeight="1">
      <c r="A2" s="1336" t="s">
        <v>330</v>
      </c>
      <c r="B2" s="1336"/>
      <c r="C2" s="1336"/>
      <c r="D2" s="1336"/>
      <c r="E2" s="1336"/>
      <c r="F2" s="1336"/>
      <c r="G2" s="1336"/>
      <c r="H2" s="1336"/>
      <c r="I2" s="1336"/>
      <c r="J2" s="1336"/>
      <c r="K2" s="1336"/>
    </row>
    <row r="3" ht="12.75" customHeight="1"/>
    <row r="4" spans="8:11" ht="15" customHeight="1" thickBot="1">
      <c r="H4" s="1425" t="s">
        <v>637</v>
      </c>
      <c r="I4" s="1426"/>
      <c r="J4" s="1426"/>
      <c r="K4" s="1426"/>
    </row>
    <row r="5" spans="1:11" s="41" customFormat="1" ht="19.5" customHeight="1" thickBot="1">
      <c r="A5" s="1427" t="s">
        <v>381</v>
      </c>
      <c r="B5" s="1428"/>
      <c r="C5" s="1429" t="s">
        <v>187</v>
      </c>
      <c r="D5" s="1430"/>
      <c r="E5" s="1430"/>
      <c r="F5" s="1430"/>
      <c r="G5" s="1430"/>
      <c r="H5" s="1430"/>
      <c r="I5" s="1430"/>
      <c r="J5" s="1430"/>
      <c r="K5" s="1431"/>
    </row>
    <row r="6" spans="1:11" s="41" customFormat="1" ht="19.5" customHeight="1" thickBot="1">
      <c r="A6" s="1427" t="s">
        <v>382</v>
      </c>
      <c r="B6" s="1428"/>
      <c r="C6" s="1429" t="s">
        <v>108</v>
      </c>
      <c r="D6" s="1430"/>
      <c r="E6" s="1430"/>
      <c r="F6" s="1430"/>
      <c r="G6" s="1430"/>
      <c r="H6" s="1430"/>
      <c r="I6" s="1430"/>
      <c r="J6" s="1430"/>
      <c r="K6" s="1431"/>
    </row>
    <row r="7" spans="1:11" s="41" customFormat="1" ht="19.5" customHeight="1">
      <c r="A7" s="214" t="s">
        <v>383</v>
      </c>
      <c r="B7" s="215" t="s">
        <v>384</v>
      </c>
      <c r="C7" s="1432" t="s">
        <v>188</v>
      </c>
      <c r="D7" s="1433"/>
      <c r="E7" s="1433"/>
      <c r="F7" s="1433"/>
      <c r="G7" s="1433"/>
      <c r="H7" s="1433"/>
      <c r="I7" s="1433"/>
      <c r="J7" s="1433"/>
      <c r="K7" s="1434"/>
    </row>
    <row r="8" spans="1:11" s="41" customFormat="1" ht="19.5" customHeight="1">
      <c r="A8" s="216"/>
      <c r="B8" s="217" t="s">
        <v>385</v>
      </c>
      <c r="C8" s="1440" t="s">
        <v>30</v>
      </c>
      <c r="D8" s="1441"/>
      <c r="E8" s="1441"/>
      <c r="F8" s="1441"/>
      <c r="G8" s="1441"/>
      <c r="H8" s="1441"/>
      <c r="I8" s="1441"/>
      <c r="J8" s="1441"/>
      <c r="K8" s="1442"/>
    </row>
    <row r="9" spans="1:11" s="41" customFormat="1" ht="19.5" customHeight="1">
      <c r="A9" s="216"/>
      <c r="B9" s="217" t="s">
        <v>386</v>
      </c>
      <c r="C9" s="1435" t="s">
        <v>102</v>
      </c>
      <c r="D9" s="1436"/>
      <c r="E9" s="1436"/>
      <c r="F9" s="1436"/>
      <c r="G9" s="1436"/>
      <c r="H9" s="1436"/>
      <c r="I9" s="1436"/>
      <c r="J9" s="1436"/>
      <c r="K9" s="1437"/>
    </row>
    <row r="10" spans="1:11" s="41" customFormat="1" ht="19.5" customHeight="1">
      <c r="A10" s="216"/>
      <c r="B10" s="217" t="s">
        <v>470</v>
      </c>
      <c r="C10" s="1435" t="s">
        <v>650</v>
      </c>
      <c r="D10" s="1436"/>
      <c r="E10" s="1436"/>
      <c r="F10" s="1436"/>
      <c r="G10" s="1436"/>
      <c r="H10" s="1436"/>
      <c r="I10" s="1436"/>
      <c r="J10" s="1436"/>
      <c r="K10" s="1437"/>
    </row>
    <row r="11" spans="1:11" s="41" customFormat="1" ht="19.5" customHeight="1">
      <c r="A11" s="216"/>
      <c r="B11" s="217" t="s">
        <v>387</v>
      </c>
      <c r="C11" s="1435" t="s">
        <v>477</v>
      </c>
      <c r="D11" s="1436"/>
      <c r="E11" s="1436"/>
      <c r="F11" s="1436"/>
      <c r="G11" s="1436"/>
      <c r="H11" s="1436"/>
      <c r="I11" s="1436"/>
      <c r="J11" s="1436"/>
      <c r="K11" s="1437"/>
    </row>
    <row r="12" spans="1:11" s="41" customFormat="1" ht="19.5" customHeight="1">
      <c r="A12" s="216"/>
      <c r="B12" s="217" t="s">
        <v>491</v>
      </c>
      <c r="C12" s="1417">
        <f>C14</f>
        <v>0</v>
      </c>
      <c r="D12" s="1418"/>
      <c r="E12" s="1418"/>
      <c r="F12" s="1418"/>
      <c r="G12" s="1418"/>
      <c r="H12" s="1418"/>
      <c r="I12" s="1418"/>
      <c r="J12" s="1418"/>
      <c r="K12" s="1419"/>
    </row>
    <row r="13" spans="1:11" s="41" customFormat="1" ht="19.5" customHeight="1">
      <c r="A13" s="216"/>
      <c r="B13" s="217" t="s">
        <v>636</v>
      </c>
      <c r="C13" s="1417">
        <v>0</v>
      </c>
      <c r="D13" s="1418"/>
      <c r="E13" s="1418"/>
      <c r="F13" s="1418"/>
      <c r="G13" s="1418"/>
      <c r="H13" s="1418"/>
      <c r="I13" s="1418"/>
      <c r="J13" s="1418"/>
      <c r="K13" s="1419"/>
    </row>
    <row r="14" spans="1:11" s="41" customFormat="1" ht="19.5" customHeight="1">
      <c r="A14" s="216"/>
      <c r="B14" s="217" t="s">
        <v>542</v>
      </c>
      <c r="C14" s="1417">
        <v>0</v>
      </c>
      <c r="D14" s="1418"/>
      <c r="E14" s="1418"/>
      <c r="F14" s="1418"/>
      <c r="G14" s="1418"/>
      <c r="H14" s="1418"/>
      <c r="I14" s="1418"/>
      <c r="J14" s="1418"/>
      <c r="K14" s="1419"/>
    </row>
    <row r="15" spans="1:11" s="41" customFormat="1" ht="19.5" customHeight="1">
      <c r="A15" s="216"/>
      <c r="B15" s="217" t="s">
        <v>591</v>
      </c>
      <c r="C15" s="1417">
        <v>0</v>
      </c>
      <c r="D15" s="1418"/>
      <c r="E15" s="1418"/>
      <c r="F15" s="1418"/>
      <c r="G15" s="1418"/>
      <c r="H15" s="1418"/>
      <c r="I15" s="1418"/>
      <c r="J15" s="1418"/>
      <c r="K15" s="1419"/>
    </row>
    <row r="16" spans="1:11" s="41" customFormat="1" ht="19.5" customHeight="1" thickBot="1">
      <c r="A16" s="218"/>
      <c r="B16" s="219" t="s">
        <v>643</v>
      </c>
      <c r="C16" s="1402">
        <v>0</v>
      </c>
      <c r="D16" s="1403"/>
      <c r="E16" s="1403"/>
      <c r="F16" s="1403"/>
      <c r="G16" s="1403"/>
      <c r="H16" s="1403"/>
      <c r="I16" s="1403"/>
      <c r="J16" s="1403"/>
      <c r="K16" s="1404"/>
    </row>
    <row r="17" spans="1:11" s="41" customFormat="1" ht="30" customHeight="1" thickBot="1">
      <c r="A17" s="1405" t="s">
        <v>388</v>
      </c>
      <c r="B17" s="1406"/>
      <c r="C17" s="1406"/>
      <c r="D17" s="1406"/>
      <c r="E17" s="1406"/>
      <c r="F17" s="1406"/>
      <c r="G17" s="1406"/>
      <c r="H17" s="1406"/>
      <c r="I17" s="1406"/>
      <c r="J17" s="1406"/>
      <c r="K17" s="1407"/>
    </row>
    <row r="18" spans="1:11" s="41" customFormat="1" ht="19.5" customHeight="1">
      <c r="A18" s="1408" t="s">
        <v>465</v>
      </c>
      <c r="B18" s="1409"/>
      <c r="C18" s="1409"/>
      <c r="D18" s="1409"/>
      <c r="E18" s="1409"/>
      <c r="F18" s="1409"/>
      <c r="G18" s="1409"/>
      <c r="H18" s="1409"/>
      <c r="I18" s="1409"/>
      <c r="J18" s="1409"/>
      <c r="K18" s="1410"/>
    </row>
    <row r="19" spans="1:11" s="41" customFormat="1" ht="19.5" customHeight="1" thickBot="1">
      <c r="A19" s="1411" t="s">
        <v>178</v>
      </c>
      <c r="B19" s="1412"/>
      <c r="C19" s="1413"/>
      <c r="D19" s="1413"/>
      <c r="E19" s="1413"/>
      <c r="F19" s="1413"/>
      <c r="G19" s="1413"/>
      <c r="H19" s="1413"/>
      <c r="I19" s="1413"/>
      <c r="J19" s="1413"/>
      <c r="K19" s="1414"/>
    </row>
    <row r="20" spans="1:11" ht="30" customHeight="1" thickBot="1">
      <c r="A20" s="1422" t="s">
        <v>183</v>
      </c>
      <c r="B20" s="1423"/>
      <c r="C20" s="1399" t="s">
        <v>546</v>
      </c>
      <c r="D20" s="1400"/>
      <c r="E20" s="1401"/>
      <c r="F20" s="1399" t="s">
        <v>599</v>
      </c>
      <c r="G20" s="1400"/>
      <c r="H20" s="1401"/>
      <c r="I20" s="1399" t="s">
        <v>656</v>
      </c>
      <c r="J20" s="1400"/>
      <c r="K20" s="1401"/>
    </row>
    <row r="21" spans="1:11" ht="30" customHeight="1">
      <c r="A21" s="1297" t="s">
        <v>474</v>
      </c>
      <c r="B21" s="1420" t="s">
        <v>475</v>
      </c>
      <c r="C21" s="1397" t="s">
        <v>179</v>
      </c>
      <c r="D21" s="1398"/>
      <c r="E21" s="1415" t="s">
        <v>180</v>
      </c>
      <c r="F21" s="1397" t="s">
        <v>179</v>
      </c>
      <c r="G21" s="1398"/>
      <c r="H21" s="1415" t="s">
        <v>180</v>
      </c>
      <c r="I21" s="1397" t="s">
        <v>179</v>
      </c>
      <c r="J21" s="1398"/>
      <c r="K21" s="1415" t="s">
        <v>180</v>
      </c>
    </row>
    <row r="22" spans="1:11" ht="30" customHeight="1" thickBot="1">
      <c r="A22" s="1298"/>
      <c r="B22" s="1421"/>
      <c r="C22" s="244" t="s">
        <v>181</v>
      </c>
      <c r="D22" s="245" t="s">
        <v>182</v>
      </c>
      <c r="E22" s="1416"/>
      <c r="F22" s="244" t="s">
        <v>181</v>
      </c>
      <c r="G22" s="245" t="s">
        <v>182</v>
      </c>
      <c r="H22" s="1416"/>
      <c r="I22" s="244" t="s">
        <v>181</v>
      </c>
      <c r="J22" s="245" t="s">
        <v>182</v>
      </c>
      <c r="K22" s="1416"/>
    </row>
    <row r="23" spans="1:11" s="41" customFormat="1" ht="30.75" customHeight="1">
      <c r="A23" s="1391" t="s">
        <v>600</v>
      </c>
      <c r="B23" s="135"/>
      <c r="C23" s="225"/>
      <c r="D23" s="223"/>
      <c r="E23" s="224"/>
      <c r="F23" s="225"/>
      <c r="G23" s="223"/>
      <c r="H23" s="224"/>
      <c r="I23" s="225"/>
      <c r="J23" s="223"/>
      <c r="K23" s="224"/>
    </row>
    <row r="24" spans="1:11" s="41" customFormat="1" ht="30" customHeight="1">
      <c r="A24" s="1391"/>
      <c r="B24" s="135"/>
      <c r="C24" s="225"/>
      <c r="D24" s="223"/>
      <c r="E24" s="224"/>
      <c r="F24" s="225"/>
      <c r="G24" s="223"/>
      <c r="H24" s="224"/>
      <c r="I24" s="225"/>
      <c r="J24" s="223"/>
      <c r="K24" s="224"/>
    </row>
    <row r="25" spans="1:11" ht="35.25" customHeight="1">
      <c r="A25" s="1391"/>
      <c r="B25" s="310"/>
      <c r="C25" s="225"/>
      <c r="D25" s="223"/>
      <c r="E25" s="224"/>
      <c r="F25" s="225"/>
      <c r="G25" s="223"/>
      <c r="H25" s="224"/>
      <c r="I25" s="225"/>
      <c r="J25" s="223"/>
      <c r="K25" s="224"/>
    </row>
    <row r="26" spans="1:11" ht="19.5" customHeight="1" thickBot="1">
      <c r="A26" s="1391"/>
      <c r="B26" s="230"/>
      <c r="C26" s="226"/>
      <c r="D26" s="227"/>
      <c r="E26" s="228"/>
      <c r="F26" s="226"/>
      <c r="G26" s="227"/>
      <c r="H26" s="228"/>
      <c r="I26" s="226"/>
      <c r="J26" s="227"/>
      <c r="K26" s="228"/>
    </row>
    <row r="27" spans="1:11" s="157" customFormat="1" ht="19.5" customHeight="1" thickBot="1">
      <c r="A27" s="1392"/>
      <c r="B27" s="174" t="s">
        <v>483</v>
      </c>
      <c r="C27" s="232">
        <f>SUM(C23:C26)</f>
        <v>0</v>
      </c>
      <c r="D27" s="233"/>
      <c r="E27" s="234">
        <f>SUM(E23:E26)</f>
        <v>0</v>
      </c>
      <c r="F27" s="232">
        <f>SUM(F23:F26)</f>
        <v>0</v>
      </c>
      <c r="G27" s="233"/>
      <c r="H27" s="234">
        <f>SUM(H23:H26)</f>
        <v>0</v>
      </c>
      <c r="I27" s="232">
        <f>SUM(I23:I26)</f>
        <v>0</v>
      </c>
      <c r="J27" s="233"/>
      <c r="K27" s="234">
        <f>SUM(K23:K26)</f>
        <v>0</v>
      </c>
    </row>
    <row r="28" spans="1:11" ht="9.75" customHeight="1" thickBot="1">
      <c r="A28" s="40"/>
      <c r="B28" s="41"/>
      <c r="C28" s="42"/>
      <c r="D28" s="42"/>
      <c r="E28" s="42"/>
      <c r="F28" s="42"/>
      <c r="G28" s="42"/>
      <c r="H28" s="42"/>
      <c r="I28" s="42"/>
      <c r="J28" s="42"/>
      <c r="K28" s="43"/>
    </row>
    <row r="29" spans="1:11" s="241" customFormat="1" ht="19.5" customHeight="1" thickBot="1">
      <c r="A29" s="1393" t="s">
        <v>189</v>
      </c>
      <c r="B29" s="1394"/>
      <c r="C29" s="239">
        <f>C27</f>
        <v>0</v>
      </c>
      <c r="D29" s="240"/>
      <c r="E29" s="242">
        <f>E27</f>
        <v>0</v>
      </c>
      <c r="F29" s="239">
        <f>F27</f>
        <v>0</v>
      </c>
      <c r="G29" s="240"/>
      <c r="H29" s="242">
        <f>H27</f>
        <v>0</v>
      </c>
      <c r="I29" s="239">
        <f>I27</f>
        <v>0</v>
      </c>
      <c r="J29" s="240"/>
      <c r="K29" s="242">
        <f>K27</f>
        <v>0</v>
      </c>
    </row>
    <row r="30" spans="1:11" ht="9.75" customHeight="1" thickBot="1">
      <c r="A30" s="40"/>
      <c r="B30" s="41"/>
      <c r="C30" s="42"/>
      <c r="D30" s="42"/>
      <c r="E30" s="42"/>
      <c r="F30" s="42"/>
      <c r="G30" s="42"/>
      <c r="H30" s="42"/>
      <c r="I30" s="42"/>
      <c r="J30" s="42"/>
      <c r="K30" s="43"/>
    </row>
    <row r="31" spans="1:11" s="235" customFormat="1" ht="21.75" customHeight="1" thickBot="1">
      <c r="A31" s="1395" t="s">
        <v>109</v>
      </c>
      <c r="B31" s="1396"/>
      <c r="C31" s="237">
        <f>C29</f>
        <v>0</v>
      </c>
      <c r="D31" s="238"/>
      <c r="E31" s="243">
        <f>E29</f>
        <v>0</v>
      </c>
      <c r="F31" s="237">
        <f>F29</f>
        <v>0</v>
      </c>
      <c r="G31" s="238"/>
      <c r="H31" s="243">
        <f>H29</f>
        <v>0</v>
      </c>
      <c r="I31" s="237">
        <f>I29</f>
        <v>0</v>
      </c>
      <c r="J31" s="238"/>
      <c r="K31" s="243">
        <f>K29</f>
        <v>0</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spans="1:11" s="236" customFormat="1" ht="22.5" customHeight="1">
      <c r="A50" s="1336" t="s">
        <v>330</v>
      </c>
      <c r="B50" s="1336"/>
      <c r="C50" s="1336"/>
      <c r="D50" s="1336"/>
      <c r="E50" s="1336"/>
      <c r="F50" s="1336"/>
      <c r="G50" s="1336"/>
      <c r="H50" s="1336"/>
      <c r="I50" s="1336"/>
      <c r="J50" s="1336"/>
      <c r="K50" s="1336"/>
    </row>
    <row r="52" spans="8:11" ht="15" customHeight="1" thickBot="1">
      <c r="H52" s="1425" t="s">
        <v>637</v>
      </c>
      <c r="I52" s="1426"/>
      <c r="J52" s="1426"/>
      <c r="K52" s="1426"/>
    </row>
    <row r="53" spans="1:11" s="41" customFormat="1" ht="19.5" customHeight="1" thickBot="1">
      <c r="A53" s="1427" t="s">
        <v>381</v>
      </c>
      <c r="B53" s="1428"/>
      <c r="C53" s="1429" t="s">
        <v>187</v>
      </c>
      <c r="D53" s="1430"/>
      <c r="E53" s="1430"/>
      <c r="F53" s="1430"/>
      <c r="G53" s="1430"/>
      <c r="H53" s="1430"/>
      <c r="I53" s="1430"/>
      <c r="J53" s="1430"/>
      <c r="K53" s="1431"/>
    </row>
    <row r="54" spans="1:11" s="41" customFormat="1" ht="19.5" customHeight="1" thickBot="1">
      <c r="A54" s="1427" t="s">
        <v>382</v>
      </c>
      <c r="B54" s="1428"/>
      <c r="C54" s="1429" t="s">
        <v>108</v>
      </c>
      <c r="D54" s="1430"/>
      <c r="E54" s="1430"/>
      <c r="F54" s="1430"/>
      <c r="G54" s="1430"/>
      <c r="H54" s="1430"/>
      <c r="I54" s="1430"/>
      <c r="J54" s="1430"/>
      <c r="K54" s="1431"/>
    </row>
    <row r="55" spans="1:11" s="41" customFormat="1" ht="19.5" customHeight="1">
      <c r="A55" s="214" t="s">
        <v>383</v>
      </c>
      <c r="B55" s="215" t="s">
        <v>384</v>
      </c>
      <c r="C55" s="1432" t="s">
        <v>55</v>
      </c>
      <c r="D55" s="1433"/>
      <c r="E55" s="1433"/>
      <c r="F55" s="1433"/>
      <c r="G55" s="1433"/>
      <c r="H55" s="1433"/>
      <c r="I55" s="1433"/>
      <c r="J55" s="1433"/>
      <c r="K55" s="1434"/>
    </row>
    <row r="56" spans="1:11" s="41" customFormat="1" ht="19.5" customHeight="1">
      <c r="A56" s="216"/>
      <c r="B56" s="217" t="s">
        <v>385</v>
      </c>
      <c r="C56" s="1435" t="s">
        <v>104</v>
      </c>
      <c r="D56" s="1436"/>
      <c r="E56" s="1436"/>
      <c r="F56" s="1436"/>
      <c r="G56" s="1436"/>
      <c r="H56" s="1436"/>
      <c r="I56" s="1436"/>
      <c r="J56" s="1436"/>
      <c r="K56" s="1437"/>
    </row>
    <row r="57" spans="1:11" s="41" customFormat="1" ht="19.5" customHeight="1">
      <c r="A57" s="216"/>
      <c r="B57" s="217" t="s">
        <v>386</v>
      </c>
      <c r="C57" s="1435" t="s">
        <v>102</v>
      </c>
      <c r="D57" s="1436"/>
      <c r="E57" s="1436"/>
      <c r="F57" s="1436"/>
      <c r="G57" s="1436"/>
      <c r="H57" s="1436"/>
      <c r="I57" s="1436"/>
      <c r="J57" s="1436"/>
      <c r="K57" s="1437"/>
    </row>
    <row r="58" spans="1:11" s="41" customFormat="1" ht="19.5" customHeight="1">
      <c r="A58" s="216"/>
      <c r="B58" s="217" t="s">
        <v>470</v>
      </c>
      <c r="C58" s="1435" t="s">
        <v>647</v>
      </c>
      <c r="D58" s="1436"/>
      <c r="E58" s="1436"/>
      <c r="F58" s="1436"/>
      <c r="G58" s="1436"/>
      <c r="H58" s="1436"/>
      <c r="I58" s="1436"/>
      <c r="J58" s="1436"/>
      <c r="K58" s="1437"/>
    </row>
    <row r="59" spans="1:11" s="41" customFormat="1" ht="27" customHeight="1">
      <c r="A59" s="216"/>
      <c r="B59" s="217" t="s">
        <v>387</v>
      </c>
      <c r="C59" s="1435" t="s">
        <v>601</v>
      </c>
      <c r="D59" s="1436"/>
      <c r="E59" s="1436"/>
      <c r="F59" s="1436"/>
      <c r="G59" s="1436"/>
      <c r="H59" s="1436"/>
      <c r="I59" s="1436"/>
      <c r="J59" s="1436"/>
      <c r="K59" s="1437"/>
    </row>
    <row r="60" spans="1:11" s="41" customFormat="1" ht="19.5" customHeight="1">
      <c r="A60" s="216"/>
      <c r="B60" s="217" t="s">
        <v>491</v>
      </c>
      <c r="C60" s="1417">
        <f>C61+C62+C63+C64</f>
        <v>196544</v>
      </c>
      <c r="D60" s="1418"/>
      <c r="E60" s="1418"/>
      <c r="F60" s="1418"/>
      <c r="G60" s="1418"/>
      <c r="H60" s="1418"/>
      <c r="I60" s="1418"/>
      <c r="J60" s="1418"/>
      <c r="K60" s="1419"/>
    </row>
    <row r="61" spans="1:11" s="41" customFormat="1" ht="19.5" customHeight="1">
      <c r="A61" s="216"/>
      <c r="B61" s="217" t="s">
        <v>636</v>
      </c>
      <c r="C61" s="1417">
        <v>196544</v>
      </c>
      <c r="D61" s="1418"/>
      <c r="E61" s="1418"/>
      <c r="F61" s="1418"/>
      <c r="G61" s="1418"/>
      <c r="H61" s="1418"/>
      <c r="I61" s="1418"/>
      <c r="J61" s="1418"/>
      <c r="K61" s="1419"/>
    </row>
    <row r="62" spans="1:11" s="41" customFormat="1" ht="19.5" customHeight="1">
      <c r="A62" s="216"/>
      <c r="B62" s="217" t="s">
        <v>542</v>
      </c>
      <c r="C62" s="1417">
        <v>0</v>
      </c>
      <c r="D62" s="1418"/>
      <c r="E62" s="1418"/>
      <c r="F62" s="1418"/>
      <c r="G62" s="1418"/>
      <c r="H62" s="1418"/>
      <c r="I62" s="1418"/>
      <c r="J62" s="1418"/>
      <c r="K62" s="1419"/>
    </row>
    <row r="63" spans="1:11" s="41" customFormat="1" ht="19.5" customHeight="1">
      <c r="A63" s="216"/>
      <c r="B63" s="217" t="s">
        <v>591</v>
      </c>
      <c r="C63" s="1417">
        <v>0</v>
      </c>
      <c r="D63" s="1418"/>
      <c r="E63" s="1418"/>
      <c r="F63" s="1418"/>
      <c r="G63" s="1418"/>
      <c r="H63" s="1418"/>
      <c r="I63" s="1418"/>
      <c r="J63" s="1418"/>
      <c r="K63" s="1419"/>
    </row>
    <row r="64" spans="1:11" s="41" customFormat="1" ht="19.5" customHeight="1" thickBot="1">
      <c r="A64" s="218"/>
      <c r="B64" s="219" t="s">
        <v>657</v>
      </c>
      <c r="C64" s="1402">
        <v>0</v>
      </c>
      <c r="D64" s="1403"/>
      <c r="E64" s="1403"/>
      <c r="F64" s="1403"/>
      <c r="G64" s="1403"/>
      <c r="H64" s="1403"/>
      <c r="I64" s="1403"/>
      <c r="J64" s="1403"/>
      <c r="K64" s="1404"/>
    </row>
    <row r="65" spans="1:11" s="41" customFormat="1" ht="30" customHeight="1" thickBot="1">
      <c r="A65" s="1405" t="s">
        <v>388</v>
      </c>
      <c r="B65" s="1406"/>
      <c r="C65" s="1406"/>
      <c r="D65" s="1406"/>
      <c r="E65" s="1406"/>
      <c r="F65" s="1406"/>
      <c r="G65" s="1406"/>
      <c r="H65" s="1406"/>
      <c r="I65" s="1406"/>
      <c r="J65" s="1406"/>
      <c r="K65" s="1407"/>
    </row>
    <row r="66" spans="1:11" s="41" customFormat="1" ht="19.5" customHeight="1">
      <c r="A66" s="1408" t="s">
        <v>465</v>
      </c>
      <c r="B66" s="1409"/>
      <c r="C66" s="1409"/>
      <c r="D66" s="1409"/>
      <c r="E66" s="1409"/>
      <c r="F66" s="1409"/>
      <c r="G66" s="1409"/>
      <c r="H66" s="1409"/>
      <c r="I66" s="1409"/>
      <c r="J66" s="1409"/>
      <c r="K66" s="1410"/>
    </row>
    <row r="67" spans="1:11" s="41" customFormat="1" ht="19.5" customHeight="1" thickBot="1">
      <c r="A67" s="1411" t="s">
        <v>193</v>
      </c>
      <c r="B67" s="1412"/>
      <c r="C67" s="1413"/>
      <c r="D67" s="1413"/>
      <c r="E67" s="1413"/>
      <c r="F67" s="1413"/>
      <c r="G67" s="1413"/>
      <c r="H67" s="1413"/>
      <c r="I67" s="1413"/>
      <c r="J67" s="1413"/>
      <c r="K67" s="1414"/>
    </row>
    <row r="68" spans="1:11" ht="30" customHeight="1" thickBot="1">
      <c r="A68" s="1422" t="s">
        <v>183</v>
      </c>
      <c r="B68" s="1423"/>
      <c r="C68" s="1399" t="s">
        <v>546</v>
      </c>
      <c r="D68" s="1400"/>
      <c r="E68" s="1401"/>
      <c r="F68" s="1399" t="s">
        <v>599</v>
      </c>
      <c r="G68" s="1400"/>
      <c r="H68" s="1401"/>
      <c r="I68" s="1399" t="s">
        <v>656</v>
      </c>
      <c r="J68" s="1400"/>
      <c r="K68" s="1401"/>
    </row>
    <row r="69" spans="1:11" ht="30" customHeight="1">
      <c r="A69" s="1297" t="s">
        <v>474</v>
      </c>
      <c r="B69" s="1420" t="s">
        <v>475</v>
      </c>
      <c r="C69" s="1397" t="s">
        <v>179</v>
      </c>
      <c r="D69" s="1398"/>
      <c r="E69" s="1415" t="s">
        <v>180</v>
      </c>
      <c r="F69" s="1397" t="s">
        <v>179</v>
      </c>
      <c r="G69" s="1398"/>
      <c r="H69" s="1415" t="s">
        <v>180</v>
      </c>
      <c r="I69" s="1397" t="s">
        <v>179</v>
      </c>
      <c r="J69" s="1398"/>
      <c r="K69" s="1415" t="s">
        <v>180</v>
      </c>
    </row>
    <row r="70" spans="1:11" ht="30" customHeight="1" thickBot="1">
      <c r="A70" s="1298"/>
      <c r="B70" s="1421"/>
      <c r="C70" s="250" t="s">
        <v>181</v>
      </c>
      <c r="D70" s="251" t="s">
        <v>182</v>
      </c>
      <c r="E70" s="1424"/>
      <c r="F70" s="250" t="s">
        <v>181</v>
      </c>
      <c r="G70" s="251" t="s">
        <v>182</v>
      </c>
      <c r="H70" s="1424"/>
      <c r="I70" s="250" t="s">
        <v>181</v>
      </c>
      <c r="J70" s="251" t="s">
        <v>182</v>
      </c>
      <c r="K70" s="1424"/>
    </row>
    <row r="71" spans="1:11" s="41" customFormat="1" ht="27" customHeight="1">
      <c r="A71" s="1390" t="s">
        <v>190</v>
      </c>
      <c r="B71" s="231"/>
      <c r="C71" s="246"/>
      <c r="D71" s="623"/>
      <c r="E71" s="248"/>
      <c r="F71" s="246"/>
      <c r="G71" s="623"/>
      <c r="H71" s="248"/>
      <c r="I71" s="246"/>
      <c r="J71" s="623"/>
      <c r="K71" s="248"/>
    </row>
    <row r="72" spans="1:11" s="41" customFormat="1" ht="27" customHeight="1">
      <c r="A72" s="1438"/>
      <c r="B72" s="231"/>
      <c r="C72" s="246"/>
      <c r="D72" s="616"/>
      <c r="E72" s="248"/>
      <c r="F72" s="246"/>
      <c r="G72" s="616"/>
      <c r="H72" s="248"/>
      <c r="I72" s="246"/>
      <c r="J72" s="623"/>
      <c r="K72" s="248"/>
    </row>
    <row r="73" spans="1:11" s="41" customFormat="1" ht="27" customHeight="1">
      <c r="A73" s="1438"/>
      <c r="B73" s="231"/>
      <c r="C73" s="246"/>
      <c r="D73" s="616"/>
      <c r="E73" s="248"/>
      <c r="F73" s="246"/>
      <c r="G73" s="616"/>
      <c r="H73" s="248"/>
      <c r="I73" s="246"/>
      <c r="J73" s="623"/>
      <c r="K73" s="248"/>
    </row>
    <row r="74" spans="1:11" s="41" customFormat="1" ht="27" customHeight="1">
      <c r="A74" s="1438"/>
      <c r="B74" s="135"/>
      <c r="C74" s="246"/>
      <c r="D74" s="617"/>
      <c r="E74" s="248"/>
      <c r="F74" s="246"/>
      <c r="G74" s="616"/>
      <c r="H74" s="248"/>
      <c r="I74" s="246"/>
      <c r="J74" s="616"/>
      <c r="K74" s="248"/>
    </row>
    <row r="75" spans="1:11" s="41" customFormat="1" ht="27" customHeight="1">
      <c r="A75" s="1438"/>
      <c r="B75" s="135"/>
      <c r="C75" s="246"/>
      <c r="D75" s="616"/>
      <c r="E75" s="248"/>
      <c r="F75" s="246"/>
      <c r="G75" s="616"/>
      <c r="H75" s="248"/>
      <c r="I75" s="246"/>
      <c r="J75" s="623"/>
      <c r="K75" s="248"/>
    </row>
    <row r="76" spans="1:11" ht="27" customHeight="1" thickBot="1">
      <c r="A76" s="1391"/>
      <c r="B76" s="229"/>
      <c r="C76" s="225"/>
      <c r="D76" s="616"/>
      <c r="E76" s="224"/>
      <c r="F76" s="225"/>
      <c r="G76" s="616"/>
      <c r="H76" s="224"/>
      <c r="I76" s="225"/>
      <c r="J76" s="616"/>
      <c r="K76" s="224"/>
    </row>
    <row r="77" spans="1:11" s="157" customFormat="1" ht="19.5" customHeight="1" thickBot="1">
      <c r="A77" s="1392"/>
      <c r="B77" s="174" t="s">
        <v>483</v>
      </c>
      <c r="C77" s="232">
        <f>SUM(C71:C76)</f>
        <v>0</v>
      </c>
      <c r="D77" s="618" t="s">
        <v>562</v>
      </c>
      <c r="E77" s="234">
        <f>SUM(E71:E76)</f>
        <v>0</v>
      </c>
      <c r="F77" s="232">
        <f>SUM(F71:F76)</f>
        <v>0</v>
      </c>
      <c r="G77" s="618" t="s">
        <v>562</v>
      </c>
      <c r="H77" s="234">
        <f>SUM(H71:H76)</f>
        <v>0</v>
      </c>
      <c r="I77" s="232">
        <f>SUM(I71:I76)</f>
        <v>0</v>
      </c>
      <c r="J77" s="618" t="s">
        <v>562</v>
      </c>
      <c r="K77" s="234">
        <f>SUM(K71:K76)</f>
        <v>0</v>
      </c>
    </row>
    <row r="78" spans="1:11" ht="9.75" customHeight="1" thickBot="1">
      <c r="A78" s="40"/>
      <c r="B78" s="41"/>
      <c r="C78" s="42"/>
      <c r="D78" s="619"/>
      <c r="E78" s="42"/>
      <c r="F78" s="42"/>
      <c r="G78" s="619"/>
      <c r="H78" s="42"/>
      <c r="I78" s="42"/>
      <c r="J78" s="619"/>
      <c r="K78" s="43"/>
    </row>
    <row r="79" spans="1:11" s="241" customFormat="1" ht="19.5" customHeight="1" thickBot="1">
      <c r="A79" s="1393" t="s">
        <v>192</v>
      </c>
      <c r="B79" s="1394"/>
      <c r="C79" s="239">
        <f>C77</f>
        <v>0</v>
      </c>
      <c r="D79" s="620" t="s">
        <v>562</v>
      </c>
      <c r="E79" s="242">
        <f>E77</f>
        <v>0</v>
      </c>
      <c r="F79" s="239">
        <f>F77</f>
        <v>0</v>
      </c>
      <c r="G79" s="620" t="s">
        <v>562</v>
      </c>
      <c r="H79" s="242">
        <f>H77</f>
        <v>0</v>
      </c>
      <c r="I79" s="239">
        <f>I77</f>
        <v>0</v>
      </c>
      <c r="J79" s="620" t="s">
        <v>562</v>
      </c>
      <c r="K79" s="242">
        <f>K77</f>
        <v>0</v>
      </c>
    </row>
    <row r="80" spans="1:11" ht="9.75" customHeight="1" thickBot="1">
      <c r="A80" s="40"/>
      <c r="B80" s="41"/>
      <c r="C80" s="42"/>
      <c r="D80" s="619"/>
      <c r="E80" s="42"/>
      <c r="F80" s="42"/>
      <c r="G80" s="619"/>
      <c r="H80" s="42"/>
      <c r="I80" s="42"/>
      <c r="J80" s="619"/>
      <c r="K80" s="43"/>
    </row>
    <row r="81" spans="1:11" s="235" customFormat="1" ht="21.75" customHeight="1" thickBot="1">
      <c r="A81" s="1395" t="s">
        <v>109</v>
      </c>
      <c r="B81" s="1396"/>
      <c r="C81" s="237">
        <f>C79</f>
        <v>0</v>
      </c>
      <c r="D81" s="621" t="s">
        <v>562</v>
      </c>
      <c r="E81" s="243">
        <f>E79</f>
        <v>0</v>
      </c>
      <c r="F81" s="237">
        <f>F79</f>
        <v>0</v>
      </c>
      <c r="G81" s="621" t="s">
        <v>562</v>
      </c>
      <c r="H81" s="243">
        <f>H79</f>
        <v>0</v>
      </c>
      <c r="I81" s="237">
        <f>I79</f>
        <v>0</v>
      </c>
      <c r="J81" s="621" t="s">
        <v>562</v>
      </c>
      <c r="K81" s="243">
        <f>K79</f>
        <v>0</v>
      </c>
    </row>
    <row r="82" ht="12.75" customHeight="1"/>
    <row r="83" ht="12.75" customHeight="1"/>
    <row r="84" spans="1:27" s="166" customFormat="1" ht="28.5" customHeight="1">
      <c r="A84" s="186" t="s">
        <v>420</v>
      </c>
      <c r="B84" s="1355" t="s">
        <v>595</v>
      </c>
      <c r="C84" s="996"/>
      <c r="D84" s="996"/>
      <c r="E84" s="996"/>
      <c r="F84" s="996"/>
      <c r="G84" s="996"/>
      <c r="H84" s="996"/>
      <c r="I84" s="996"/>
      <c r="J84" s="996"/>
      <c r="K84" s="996"/>
      <c r="L84" s="576"/>
      <c r="M84" s="576"/>
      <c r="N84" s="576"/>
      <c r="O84" s="576"/>
      <c r="P84" s="576"/>
      <c r="Q84" s="576"/>
      <c r="R84" s="576"/>
      <c r="S84" s="576"/>
      <c r="T84" s="576"/>
      <c r="U84" s="576"/>
      <c r="V84" s="576"/>
      <c r="W84" s="576"/>
      <c r="X84" s="576"/>
      <c r="Y84" s="576"/>
      <c r="Z84" s="576"/>
      <c r="AA84" s="576"/>
    </row>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spans="1:11" s="236" customFormat="1" ht="22.5" customHeight="1">
      <c r="A105" s="1336" t="s">
        <v>330</v>
      </c>
      <c r="B105" s="1336"/>
      <c r="C105" s="1336"/>
      <c r="D105" s="1336"/>
      <c r="E105" s="1336"/>
      <c r="F105" s="1336"/>
      <c r="G105" s="1336"/>
      <c r="H105" s="1336"/>
      <c r="I105" s="1336"/>
      <c r="J105" s="1336"/>
      <c r="K105" s="1336"/>
    </row>
    <row r="107" spans="8:11" ht="15" customHeight="1" thickBot="1">
      <c r="H107" s="1425" t="s">
        <v>637</v>
      </c>
      <c r="I107" s="1426"/>
      <c r="J107" s="1426"/>
      <c r="K107" s="1426"/>
    </row>
    <row r="108" spans="1:11" s="41" customFormat="1" ht="19.5" customHeight="1" thickBot="1">
      <c r="A108" s="1427" t="s">
        <v>381</v>
      </c>
      <c r="B108" s="1428"/>
      <c r="C108" s="1429" t="s">
        <v>187</v>
      </c>
      <c r="D108" s="1430"/>
      <c r="E108" s="1430"/>
      <c r="F108" s="1430"/>
      <c r="G108" s="1430"/>
      <c r="H108" s="1430"/>
      <c r="I108" s="1430"/>
      <c r="J108" s="1430"/>
      <c r="K108" s="1431"/>
    </row>
    <row r="109" spans="1:11" s="41" customFormat="1" ht="19.5" customHeight="1" thickBot="1">
      <c r="A109" s="1427" t="s">
        <v>382</v>
      </c>
      <c r="B109" s="1428"/>
      <c r="C109" s="1429" t="s">
        <v>108</v>
      </c>
      <c r="D109" s="1430"/>
      <c r="E109" s="1430"/>
      <c r="F109" s="1430"/>
      <c r="G109" s="1430"/>
      <c r="H109" s="1430"/>
      <c r="I109" s="1430"/>
      <c r="J109" s="1430"/>
      <c r="K109" s="1431"/>
    </row>
    <row r="110" spans="1:11" s="41" customFormat="1" ht="19.5" customHeight="1">
      <c r="A110" s="214" t="s">
        <v>383</v>
      </c>
      <c r="B110" s="215" t="s">
        <v>384</v>
      </c>
      <c r="C110" s="1432" t="s">
        <v>499</v>
      </c>
      <c r="D110" s="1433"/>
      <c r="E110" s="1433"/>
      <c r="F110" s="1433"/>
      <c r="G110" s="1433"/>
      <c r="H110" s="1433"/>
      <c r="I110" s="1433"/>
      <c r="J110" s="1433"/>
      <c r="K110" s="1434"/>
    </row>
    <row r="111" spans="1:11" s="41" customFormat="1" ht="19.5" customHeight="1">
      <c r="A111" s="216"/>
      <c r="B111" s="217" t="s">
        <v>385</v>
      </c>
      <c r="C111" s="1435" t="s">
        <v>106</v>
      </c>
      <c r="D111" s="1436"/>
      <c r="E111" s="1436"/>
      <c r="F111" s="1436"/>
      <c r="G111" s="1436"/>
      <c r="H111" s="1436"/>
      <c r="I111" s="1436"/>
      <c r="J111" s="1436"/>
      <c r="K111" s="1437"/>
    </row>
    <row r="112" spans="1:11" s="41" customFormat="1" ht="19.5" customHeight="1">
      <c r="A112" s="216"/>
      <c r="B112" s="217" t="s">
        <v>386</v>
      </c>
      <c r="C112" s="1435" t="s">
        <v>102</v>
      </c>
      <c r="D112" s="1436"/>
      <c r="E112" s="1436"/>
      <c r="F112" s="1436"/>
      <c r="G112" s="1436"/>
      <c r="H112" s="1436"/>
      <c r="I112" s="1436"/>
      <c r="J112" s="1436"/>
      <c r="K112" s="1437"/>
    </row>
    <row r="113" spans="1:11" s="41" customFormat="1" ht="19.5" customHeight="1">
      <c r="A113" s="216"/>
      <c r="B113" s="217" t="s">
        <v>470</v>
      </c>
      <c r="C113" s="1435" t="s">
        <v>593</v>
      </c>
      <c r="D113" s="1436"/>
      <c r="E113" s="1436"/>
      <c r="F113" s="1436"/>
      <c r="G113" s="1436"/>
      <c r="H113" s="1436"/>
      <c r="I113" s="1436"/>
      <c r="J113" s="1436"/>
      <c r="K113" s="1437"/>
    </row>
    <row r="114" spans="1:11" s="41" customFormat="1" ht="19.5" customHeight="1">
      <c r="A114" s="216"/>
      <c r="B114" s="217" t="s">
        <v>387</v>
      </c>
      <c r="C114" s="1435" t="s">
        <v>547</v>
      </c>
      <c r="D114" s="1436"/>
      <c r="E114" s="1436"/>
      <c r="F114" s="1436"/>
      <c r="G114" s="1436"/>
      <c r="H114" s="1436"/>
      <c r="I114" s="1436"/>
      <c r="J114" s="1436"/>
      <c r="K114" s="1437"/>
    </row>
    <row r="115" spans="1:11" s="41" customFormat="1" ht="19.5" customHeight="1">
      <c r="A115" s="216"/>
      <c r="B115" s="217" t="s">
        <v>491</v>
      </c>
      <c r="C115" s="1417">
        <f>C116+C117+C118+C119</f>
        <v>13180</v>
      </c>
      <c r="D115" s="1418"/>
      <c r="E115" s="1418"/>
      <c r="F115" s="1418"/>
      <c r="G115" s="1418"/>
      <c r="H115" s="1418"/>
      <c r="I115" s="1418"/>
      <c r="J115" s="1418"/>
      <c r="K115" s="1419"/>
    </row>
    <row r="116" spans="1:11" s="41" customFormat="1" ht="19.5" customHeight="1">
      <c r="A116" s="216"/>
      <c r="B116" s="217" t="s">
        <v>636</v>
      </c>
      <c r="C116" s="1417">
        <v>13180</v>
      </c>
      <c r="D116" s="1418"/>
      <c r="E116" s="1418"/>
      <c r="F116" s="1418"/>
      <c r="G116" s="1418"/>
      <c r="H116" s="1418"/>
      <c r="I116" s="1418"/>
      <c r="J116" s="1418"/>
      <c r="K116" s="1419"/>
    </row>
    <row r="117" spans="1:11" s="41" customFormat="1" ht="19.5" customHeight="1">
      <c r="A117" s="216"/>
      <c r="B117" s="217" t="s">
        <v>542</v>
      </c>
      <c r="C117" s="1417">
        <v>0</v>
      </c>
      <c r="D117" s="1418"/>
      <c r="E117" s="1418"/>
      <c r="F117" s="1418"/>
      <c r="G117" s="1418"/>
      <c r="H117" s="1418"/>
      <c r="I117" s="1418"/>
      <c r="J117" s="1418"/>
      <c r="K117" s="1419"/>
    </row>
    <row r="118" spans="1:11" s="41" customFormat="1" ht="19.5" customHeight="1">
      <c r="A118" s="216"/>
      <c r="B118" s="217" t="s">
        <v>658</v>
      </c>
      <c r="C118" s="1417">
        <v>0</v>
      </c>
      <c r="D118" s="1418"/>
      <c r="E118" s="1418"/>
      <c r="F118" s="1418"/>
      <c r="G118" s="1418"/>
      <c r="H118" s="1418"/>
      <c r="I118" s="1418"/>
      <c r="J118" s="1418"/>
      <c r="K118" s="1419"/>
    </row>
    <row r="119" spans="1:11" s="41" customFormat="1" ht="19.5" customHeight="1" thickBot="1">
      <c r="A119" s="218"/>
      <c r="B119" s="219" t="s">
        <v>643</v>
      </c>
      <c r="C119" s="1402">
        <v>0</v>
      </c>
      <c r="D119" s="1403"/>
      <c r="E119" s="1403"/>
      <c r="F119" s="1403"/>
      <c r="G119" s="1403"/>
      <c r="H119" s="1403"/>
      <c r="I119" s="1403"/>
      <c r="J119" s="1403"/>
      <c r="K119" s="1404"/>
    </row>
    <row r="120" spans="1:11" s="41" customFormat="1" ht="30" customHeight="1" thickBot="1">
      <c r="A120" s="1405" t="s">
        <v>388</v>
      </c>
      <c r="B120" s="1406"/>
      <c r="C120" s="1406"/>
      <c r="D120" s="1406"/>
      <c r="E120" s="1406"/>
      <c r="F120" s="1406"/>
      <c r="G120" s="1406"/>
      <c r="H120" s="1406"/>
      <c r="I120" s="1406"/>
      <c r="J120" s="1406"/>
      <c r="K120" s="1407"/>
    </row>
    <row r="121" spans="1:11" s="41" customFormat="1" ht="19.5" customHeight="1">
      <c r="A121" s="1408" t="s">
        <v>465</v>
      </c>
      <c r="B121" s="1409"/>
      <c r="C121" s="1409"/>
      <c r="D121" s="1409"/>
      <c r="E121" s="1409"/>
      <c r="F121" s="1409"/>
      <c r="G121" s="1409"/>
      <c r="H121" s="1409"/>
      <c r="I121" s="1409"/>
      <c r="J121" s="1409"/>
      <c r="K121" s="1410"/>
    </row>
    <row r="122" spans="1:11" s="41" customFormat="1" ht="19.5" customHeight="1" thickBot="1">
      <c r="A122" s="1411" t="s">
        <v>193</v>
      </c>
      <c r="B122" s="1412"/>
      <c r="C122" s="1413"/>
      <c r="D122" s="1413"/>
      <c r="E122" s="1413"/>
      <c r="F122" s="1413"/>
      <c r="G122" s="1413"/>
      <c r="H122" s="1413"/>
      <c r="I122" s="1413"/>
      <c r="J122" s="1413"/>
      <c r="K122" s="1414"/>
    </row>
    <row r="123" spans="1:11" ht="30" customHeight="1" thickBot="1">
      <c r="A123" s="1422" t="s">
        <v>183</v>
      </c>
      <c r="B123" s="1423"/>
      <c r="C123" s="1399" t="s">
        <v>546</v>
      </c>
      <c r="D123" s="1400"/>
      <c r="E123" s="1401"/>
      <c r="F123" s="1399" t="s">
        <v>599</v>
      </c>
      <c r="G123" s="1400"/>
      <c r="H123" s="1401"/>
      <c r="I123" s="1399" t="s">
        <v>656</v>
      </c>
      <c r="J123" s="1400"/>
      <c r="K123" s="1401"/>
    </row>
    <row r="124" spans="1:11" ht="30" customHeight="1">
      <c r="A124" s="1297" t="s">
        <v>474</v>
      </c>
      <c r="B124" s="1420" t="s">
        <v>475</v>
      </c>
      <c r="C124" s="1397" t="s">
        <v>179</v>
      </c>
      <c r="D124" s="1398"/>
      <c r="E124" s="1415" t="s">
        <v>180</v>
      </c>
      <c r="F124" s="1397" t="s">
        <v>179</v>
      </c>
      <c r="G124" s="1398"/>
      <c r="H124" s="1415" t="s">
        <v>180</v>
      </c>
      <c r="I124" s="1397" t="s">
        <v>179</v>
      </c>
      <c r="J124" s="1398"/>
      <c r="K124" s="1415" t="s">
        <v>180</v>
      </c>
    </row>
    <row r="125" spans="1:11" ht="30" customHeight="1" thickBot="1">
      <c r="A125" s="1298"/>
      <c r="B125" s="1421"/>
      <c r="C125" s="250" t="s">
        <v>181</v>
      </c>
      <c r="D125" s="251" t="s">
        <v>182</v>
      </c>
      <c r="E125" s="1424"/>
      <c r="F125" s="250" t="s">
        <v>181</v>
      </c>
      <c r="G125" s="251" t="s">
        <v>182</v>
      </c>
      <c r="H125" s="1424"/>
      <c r="I125" s="250" t="s">
        <v>181</v>
      </c>
      <c r="J125" s="251" t="s">
        <v>182</v>
      </c>
      <c r="K125" s="1424"/>
    </row>
    <row r="126" spans="1:11" s="41" customFormat="1" ht="36" customHeight="1">
      <c r="A126" s="1390" t="s">
        <v>194</v>
      </c>
      <c r="B126" s="231"/>
      <c r="C126" s="246"/>
      <c r="D126" s="247"/>
      <c r="E126" s="248"/>
      <c r="F126" s="246"/>
      <c r="G126" s="247"/>
      <c r="H126" s="248"/>
      <c r="I126" s="246"/>
      <c r="J126" s="247"/>
      <c r="K126" s="248"/>
    </row>
    <row r="127" spans="1:11" s="41" customFormat="1" ht="19.5" customHeight="1">
      <c r="A127" s="1438"/>
      <c r="B127" s="231"/>
      <c r="C127" s="246"/>
      <c r="D127" s="247"/>
      <c r="E127" s="248"/>
      <c r="F127" s="246"/>
      <c r="G127" s="247"/>
      <c r="H127" s="248"/>
      <c r="I127" s="246"/>
      <c r="J127" s="247"/>
      <c r="K127" s="248"/>
    </row>
    <row r="128" spans="1:11" s="41" customFormat="1" ht="19.5" customHeight="1">
      <c r="A128" s="1391"/>
      <c r="B128" s="229"/>
      <c r="C128" s="225"/>
      <c r="D128" s="223"/>
      <c r="E128" s="224"/>
      <c r="F128" s="225"/>
      <c r="G128" s="223"/>
      <c r="H128" s="224"/>
      <c r="I128" s="225"/>
      <c r="J128" s="223"/>
      <c r="K128" s="224"/>
    </row>
    <row r="129" spans="1:11" ht="19.5" customHeight="1">
      <c r="A129" s="1391"/>
      <c r="B129" s="229"/>
      <c r="C129" s="225"/>
      <c r="D129" s="223"/>
      <c r="E129" s="224"/>
      <c r="F129" s="225"/>
      <c r="G129" s="223"/>
      <c r="H129" s="224"/>
      <c r="I129" s="225"/>
      <c r="J129" s="223"/>
      <c r="K129" s="224"/>
    </row>
    <row r="130" spans="1:11" ht="19.5" customHeight="1" thickBot="1">
      <c r="A130" s="1391"/>
      <c r="B130" s="230"/>
      <c r="C130" s="226"/>
      <c r="D130" s="227"/>
      <c r="E130" s="228"/>
      <c r="F130" s="226"/>
      <c r="G130" s="227"/>
      <c r="H130" s="228"/>
      <c r="I130" s="226"/>
      <c r="J130" s="227"/>
      <c r="K130" s="228"/>
    </row>
    <row r="131" spans="1:11" s="157" customFormat="1" ht="19.5" customHeight="1" thickBot="1">
      <c r="A131" s="1392"/>
      <c r="B131" s="174" t="s">
        <v>483</v>
      </c>
      <c r="C131" s="232">
        <f>SUM(C126:C130)</f>
        <v>0</v>
      </c>
      <c r="D131" s="233"/>
      <c r="E131" s="234">
        <f>SUM(E126:E130)</f>
        <v>0</v>
      </c>
      <c r="F131" s="232">
        <f>SUM(F126:F130)</f>
        <v>0</v>
      </c>
      <c r="G131" s="233"/>
      <c r="H131" s="234">
        <f>SUM(H126:H130)</f>
        <v>0</v>
      </c>
      <c r="I131" s="232">
        <f>SUM(I126:I130)</f>
        <v>0</v>
      </c>
      <c r="J131" s="233"/>
      <c r="K131" s="234">
        <f>SUM(K126:K130)</f>
        <v>0</v>
      </c>
    </row>
    <row r="132" spans="1:11" s="241" customFormat="1" ht="19.5" customHeight="1" thickBot="1">
      <c r="A132" s="1393" t="s">
        <v>192</v>
      </c>
      <c r="B132" s="1394"/>
      <c r="C132" s="239">
        <f>C131</f>
        <v>0</v>
      </c>
      <c r="D132" s="240"/>
      <c r="E132" s="242">
        <f>E131</f>
        <v>0</v>
      </c>
      <c r="F132" s="239">
        <f>F131</f>
        <v>0</v>
      </c>
      <c r="G132" s="240"/>
      <c r="H132" s="242">
        <f>H131</f>
        <v>0</v>
      </c>
      <c r="I132" s="239">
        <f>I131</f>
        <v>0</v>
      </c>
      <c r="J132" s="240"/>
      <c r="K132" s="242">
        <f>K131</f>
        <v>0</v>
      </c>
    </row>
    <row r="133" spans="1:11" ht="9.75" customHeight="1" thickBot="1">
      <c r="A133" s="40"/>
      <c r="B133" s="41"/>
      <c r="C133" s="42"/>
      <c r="D133" s="42"/>
      <c r="E133" s="42"/>
      <c r="F133" s="42"/>
      <c r="G133" s="42"/>
      <c r="H133" s="42"/>
      <c r="I133" s="42"/>
      <c r="J133" s="42"/>
      <c r="K133" s="43"/>
    </row>
    <row r="134" spans="1:11" s="235" customFormat="1" ht="21.75" customHeight="1" thickBot="1">
      <c r="A134" s="1395" t="s">
        <v>109</v>
      </c>
      <c r="B134" s="1396"/>
      <c r="C134" s="237">
        <f>C132</f>
        <v>0</v>
      </c>
      <c r="D134" s="238"/>
      <c r="E134" s="243">
        <f>E132</f>
        <v>0</v>
      </c>
      <c r="F134" s="237">
        <f>F132</f>
        <v>0</v>
      </c>
      <c r="G134" s="238"/>
      <c r="H134" s="243">
        <f>H132</f>
        <v>0</v>
      </c>
      <c r="I134" s="237">
        <f>I132</f>
        <v>0</v>
      </c>
      <c r="J134" s="238"/>
      <c r="K134" s="243">
        <f>K132</f>
        <v>0</v>
      </c>
    </row>
    <row r="135" ht="12.75" customHeight="1"/>
    <row r="136" ht="12.75" customHeight="1"/>
    <row r="137" spans="1:27" s="166" customFormat="1" ht="28.5" customHeight="1">
      <c r="A137" s="186" t="s">
        <v>420</v>
      </c>
      <c r="B137" s="1355" t="s">
        <v>595</v>
      </c>
      <c r="C137" s="996"/>
      <c r="D137" s="996"/>
      <c r="E137" s="996"/>
      <c r="F137" s="996"/>
      <c r="G137" s="996"/>
      <c r="H137" s="996"/>
      <c r="I137" s="996"/>
      <c r="J137" s="996"/>
      <c r="K137" s="996"/>
      <c r="L137" s="576"/>
      <c r="M137" s="576"/>
      <c r="N137" s="576"/>
      <c r="O137" s="576"/>
      <c r="P137" s="576"/>
      <c r="Q137" s="576"/>
      <c r="R137" s="576"/>
      <c r="S137" s="576"/>
      <c r="T137" s="576"/>
      <c r="U137" s="576"/>
      <c r="V137" s="576"/>
      <c r="W137" s="576"/>
      <c r="X137" s="576"/>
      <c r="Y137" s="576"/>
      <c r="Z137" s="576"/>
      <c r="AA137" s="576"/>
    </row>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spans="1:11" s="236" customFormat="1" ht="22.5" customHeight="1">
      <c r="A157" s="1336" t="s">
        <v>330</v>
      </c>
      <c r="B157" s="1336"/>
      <c r="C157" s="1336"/>
      <c r="D157" s="1336"/>
      <c r="E157" s="1336"/>
      <c r="F157" s="1336"/>
      <c r="G157" s="1336"/>
      <c r="H157" s="1336"/>
      <c r="I157" s="1336"/>
      <c r="J157" s="1336"/>
      <c r="K157" s="1336"/>
    </row>
    <row r="159" spans="8:11" ht="15" customHeight="1" thickBot="1">
      <c r="H159" s="1425" t="s">
        <v>637</v>
      </c>
      <c r="I159" s="1426"/>
      <c r="J159" s="1426"/>
      <c r="K159" s="1426"/>
    </row>
    <row r="160" spans="1:11" s="41" customFormat="1" ht="19.5" customHeight="1" thickBot="1">
      <c r="A160" s="1427" t="s">
        <v>381</v>
      </c>
      <c r="B160" s="1428"/>
      <c r="C160" s="1429" t="s">
        <v>187</v>
      </c>
      <c r="D160" s="1430"/>
      <c r="E160" s="1430"/>
      <c r="F160" s="1430"/>
      <c r="G160" s="1430"/>
      <c r="H160" s="1430"/>
      <c r="I160" s="1430"/>
      <c r="J160" s="1430"/>
      <c r="K160" s="1431"/>
    </row>
    <row r="161" spans="1:11" s="41" customFormat="1" ht="19.5" customHeight="1" thickBot="1">
      <c r="A161" s="1427" t="s">
        <v>382</v>
      </c>
      <c r="B161" s="1428"/>
      <c r="C161" s="1429" t="s">
        <v>108</v>
      </c>
      <c r="D161" s="1430"/>
      <c r="E161" s="1430"/>
      <c r="F161" s="1430"/>
      <c r="G161" s="1430"/>
      <c r="H161" s="1430"/>
      <c r="I161" s="1430"/>
      <c r="J161" s="1430"/>
      <c r="K161" s="1431"/>
    </row>
    <row r="162" spans="1:11" s="41" customFormat="1" ht="19.5" customHeight="1">
      <c r="A162" s="214" t="s">
        <v>383</v>
      </c>
      <c r="B162" s="215" t="s">
        <v>384</v>
      </c>
      <c r="C162" s="1432" t="s">
        <v>113</v>
      </c>
      <c r="D162" s="1433"/>
      <c r="E162" s="1433"/>
      <c r="F162" s="1433"/>
      <c r="G162" s="1433"/>
      <c r="H162" s="1433"/>
      <c r="I162" s="1433"/>
      <c r="J162" s="1433"/>
      <c r="K162" s="1434"/>
    </row>
    <row r="163" spans="1:11" s="41" customFormat="1" ht="19.5" customHeight="1">
      <c r="A163" s="216"/>
      <c r="B163" s="217" t="s">
        <v>385</v>
      </c>
      <c r="C163" s="1435" t="s">
        <v>51</v>
      </c>
      <c r="D163" s="1436"/>
      <c r="E163" s="1436"/>
      <c r="F163" s="1436"/>
      <c r="G163" s="1436"/>
      <c r="H163" s="1436"/>
      <c r="I163" s="1436"/>
      <c r="J163" s="1436"/>
      <c r="K163" s="1437"/>
    </row>
    <row r="164" spans="1:11" s="41" customFormat="1" ht="19.5" customHeight="1">
      <c r="A164" s="216"/>
      <c r="B164" s="217" t="s">
        <v>386</v>
      </c>
      <c r="C164" s="1435" t="s">
        <v>102</v>
      </c>
      <c r="D164" s="1436"/>
      <c r="E164" s="1436"/>
      <c r="F164" s="1436"/>
      <c r="G164" s="1436"/>
      <c r="H164" s="1436"/>
      <c r="I164" s="1436"/>
      <c r="J164" s="1436"/>
      <c r="K164" s="1437"/>
    </row>
    <row r="165" spans="1:11" s="41" customFormat="1" ht="19.5" customHeight="1">
      <c r="A165" s="216"/>
      <c r="B165" s="217" t="s">
        <v>470</v>
      </c>
      <c r="C165" s="1435" t="s">
        <v>649</v>
      </c>
      <c r="D165" s="1436"/>
      <c r="E165" s="1436"/>
      <c r="F165" s="1436"/>
      <c r="G165" s="1436"/>
      <c r="H165" s="1436"/>
      <c r="I165" s="1436"/>
      <c r="J165" s="1436"/>
      <c r="K165" s="1437"/>
    </row>
    <row r="166" spans="1:11" s="41" customFormat="1" ht="19.5" customHeight="1">
      <c r="A166" s="216"/>
      <c r="B166" s="217" t="s">
        <v>387</v>
      </c>
      <c r="C166" s="1435" t="s">
        <v>500</v>
      </c>
      <c r="D166" s="1436"/>
      <c r="E166" s="1436"/>
      <c r="F166" s="1436"/>
      <c r="G166" s="1436"/>
      <c r="H166" s="1436"/>
      <c r="I166" s="1436"/>
      <c r="J166" s="1436"/>
      <c r="K166" s="1437"/>
    </row>
    <row r="167" spans="1:11" s="41" customFormat="1" ht="19.5" customHeight="1">
      <c r="A167" s="216"/>
      <c r="B167" s="217" t="s">
        <v>491</v>
      </c>
      <c r="C167" s="1417">
        <v>19276</v>
      </c>
      <c r="D167" s="1418"/>
      <c r="E167" s="1418"/>
      <c r="F167" s="1418"/>
      <c r="G167" s="1418"/>
      <c r="H167" s="1418"/>
      <c r="I167" s="1418"/>
      <c r="J167" s="1418"/>
      <c r="K167" s="1419"/>
    </row>
    <row r="168" spans="1:11" s="41" customFormat="1" ht="19.5" customHeight="1">
      <c r="A168" s="216"/>
      <c r="B168" s="217" t="s">
        <v>636</v>
      </c>
      <c r="C168" s="1417">
        <v>19276</v>
      </c>
      <c r="D168" s="1418"/>
      <c r="E168" s="1418"/>
      <c r="F168" s="1418"/>
      <c r="G168" s="1418"/>
      <c r="H168" s="1418"/>
      <c r="I168" s="1418"/>
      <c r="J168" s="1418"/>
      <c r="K168" s="1419"/>
    </row>
    <row r="169" spans="1:11" s="41" customFormat="1" ht="19.5" customHeight="1">
      <c r="A169" s="216"/>
      <c r="B169" s="217" t="s">
        <v>542</v>
      </c>
      <c r="C169" s="1417">
        <v>0</v>
      </c>
      <c r="D169" s="1418"/>
      <c r="E169" s="1418"/>
      <c r="F169" s="1418"/>
      <c r="G169" s="1418"/>
      <c r="H169" s="1418"/>
      <c r="I169" s="1418"/>
      <c r="J169" s="1418"/>
      <c r="K169" s="1419"/>
    </row>
    <row r="170" spans="1:11" s="41" customFormat="1" ht="19.5" customHeight="1">
      <c r="A170" s="216"/>
      <c r="B170" s="217" t="s">
        <v>591</v>
      </c>
      <c r="C170" s="1417">
        <v>0</v>
      </c>
      <c r="D170" s="1418"/>
      <c r="E170" s="1418"/>
      <c r="F170" s="1418"/>
      <c r="G170" s="1418"/>
      <c r="H170" s="1418"/>
      <c r="I170" s="1418"/>
      <c r="J170" s="1418"/>
      <c r="K170" s="1419"/>
    </row>
    <row r="171" spans="1:11" s="41" customFormat="1" ht="19.5" customHeight="1" thickBot="1">
      <c r="A171" s="218"/>
      <c r="B171" s="219" t="s">
        <v>643</v>
      </c>
      <c r="C171" s="1402">
        <v>0</v>
      </c>
      <c r="D171" s="1403"/>
      <c r="E171" s="1403"/>
      <c r="F171" s="1403"/>
      <c r="G171" s="1403"/>
      <c r="H171" s="1403"/>
      <c r="I171" s="1403"/>
      <c r="J171" s="1403"/>
      <c r="K171" s="1404"/>
    </row>
    <row r="172" spans="1:11" s="41" customFormat="1" ht="30" customHeight="1" thickBot="1">
      <c r="A172" s="1405" t="s">
        <v>388</v>
      </c>
      <c r="B172" s="1406"/>
      <c r="C172" s="1406"/>
      <c r="D172" s="1406"/>
      <c r="E172" s="1406"/>
      <c r="F172" s="1406"/>
      <c r="G172" s="1406"/>
      <c r="H172" s="1406"/>
      <c r="I172" s="1406"/>
      <c r="J172" s="1406"/>
      <c r="K172" s="1407"/>
    </row>
    <row r="173" spans="1:11" s="41" customFormat="1" ht="19.5" customHeight="1">
      <c r="A173" s="1408" t="s">
        <v>389</v>
      </c>
      <c r="B173" s="1409"/>
      <c r="C173" s="1409"/>
      <c r="D173" s="1409"/>
      <c r="E173" s="1409"/>
      <c r="F173" s="1409"/>
      <c r="G173" s="1409"/>
      <c r="H173" s="1409"/>
      <c r="I173" s="1409"/>
      <c r="J173" s="1409"/>
      <c r="K173" s="1410"/>
    </row>
    <row r="174" spans="1:11" s="41" customFormat="1" ht="19.5" customHeight="1" thickBot="1">
      <c r="A174" s="1411" t="s">
        <v>225</v>
      </c>
      <c r="B174" s="1412"/>
      <c r="C174" s="1413"/>
      <c r="D174" s="1413"/>
      <c r="E174" s="1413"/>
      <c r="F174" s="1413"/>
      <c r="G174" s="1413"/>
      <c r="H174" s="1413"/>
      <c r="I174" s="1413"/>
      <c r="J174" s="1413"/>
      <c r="K174" s="1414"/>
    </row>
    <row r="175" spans="1:11" ht="30" customHeight="1" thickBot="1">
      <c r="A175" s="1422" t="s">
        <v>183</v>
      </c>
      <c r="B175" s="1423"/>
      <c r="C175" s="1399" t="s">
        <v>546</v>
      </c>
      <c r="D175" s="1400"/>
      <c r="E175" s="1401"/>
      <c r="F175" s="1399" t="s">
        <v>599</v>
      </c>
      <c r="G175" s="1400"/>
      <c r="H175" s="1401"/>
      <c r="I175" s="1399" t="s">
        <v>656</v>
      </c>
      <c r="J175" s="1400"/>
      <c r="K175" s="1401"/>
    </row>
    <row r="176" spans="1:11" ht="30" customHeight="1">
      <c r="A176" s="1297" t="s">
        <v>474</v>
      </c>
      <c r="B176" s="1420" t="s">
        <v>475</v>
      </c>
      <c r="C176" s="1397" t="s">
        <v>179</v>
      </c>
      <c r="D176" s="1398"/>
      <c r="E176" s="1415" t="s">
        <v>180</v>
      </c>
      <c r="F176" s="1397" t="s">
        <v>179</v>
      </c>
      <c r="G176" s="1398"/>
      <c r="H176" s="1415" t="s">
        <v>180</v>
      </c>
      <c r="I176" s="1397" t="s">
        <v>179</v>
      </c>
      <c r="J176" s="1398"/>
      <c r="K176" s="1415" t="s">
        <v>180</v>
      </c>
    </row>
    <row r="177" spans="1:11" ht="30" customHeight="1" thickBot="1">
      <c r="A177" s="1298"/>
      <c r="B177" s="1421"/>
      <c r="C177" s="244" t="s">
        <v>181</v>
      </c>
      <c r="D177" s="245" t="s">
        <v>182</v>
      </c>
      <c r="E177" s="1416"/>
      <c r="F177" s="244" t="s">
        <v>181</v>
      </c>
      <c r="G177" s="245" t="s">
        <v>182</v>
      </c>
      <c r="H177" s="1416"/>
      <c r="I177" s="244" t="s">
        <v>181</v>
      </c>
      <c r="J177" s="245" t="s">
        <v>182</v>
      </c>
      <c r="K177" s="1416"/>
    </row>
    <row r="178" spans="1:11" s="41" customFormat="1" ht="27" customHeight="1">
      <c r="A178" s="1443" t="s">
        <v>226</v>
      </c>
      <c r="B178" s="134"/>
      <c r="C178" s="222"/>
      <c r="D178" s="220"/>
      <c r="E178" s="221"/>
      <c r="F178" s="222"/>
      <c r="G178" s="220"/>
      <c r="H178" s="221"/>
      <c r="I178" s="222"/>
      <c r="J178" s="220"/>
      <c r="K178" s="221"/>
    </row>
    <row r="179" spans="1:11" s="41" customFormat="1" ht="27" customHeight="1">
      <c r="A179" s="1444"/>
      <c r="B179" s="135"/>
      <c r="C179" s="226"/>
      <c r="D179" s="223"/>
      <c r="E179" s="228"/>
      <c r="F179" s="226"/>
      <c r="G179" s="227"/>
      <c r="H179" s="228"/>
      <c r="I179" s="226"/>
      <c r="J179" s="227"/>
      <c r="K179" s="228"/>
    </row>
    <row r="180" spans="1:11" s="41" customFormat="1" ht="27" customHeight="1">
      <c r="A180" s="1444"/>
      <c r="B180" s="231"/>
      <c r="C180" s="226"/>
      <c r="D180" s="223"/>
      <c r="E180" s="228"/>
      <c r="F180" s="226"/>
      <c r="G180" s="227"/>
      <c r="H180" s="228"/>
      <c r="I180" s="226"/>
      <c r="J180" s="227"/>
      <c r="K180" s="228"/>
    </row>
    <row r="181" spans="1:11" s="41" customFormat="1" ht="27" customHeight="1">
      <c r="A181" s="1444"/>
      <c r="B181" s="135"/>
      <c r="C181" s="225"/>
      <c r="D181" s="223"/>
      <c r="E181" s="224"/>
      <c r="F181" s="225"/>
      <c r="G181" s="223"/>
      <c r="H181" s="224"/>
      <c r="I181" s="225"/>
      <c r="J181" s="223"/>
      <c r="K181" s="224"/>
    </row>
    <row r="182" spans="1:11" s="41" customFormat="1" ht="27" customHeight="1">
      <c r="A182" s="1444"/>
      <c r="B182" s="135"/>
      <c r="C182" s="225"/>
      <c r="D182" s="223"/>
      <c r="E182" s="224"/>
      <c r="F182" s="225"/>
      <c r="G182" s="223"/>
      <c r="H182" s="224"/>
      <c r="I182" s="225"/>
      <c r="J182" s="223"/>
      <c r="K182" s="224"/>
    </row>
    <row r="183" spans="1:11" s="41" customFormat="1" ht="27" customHeight="1" thickBot="1">
      <c r="A183" s="1444"/>
      <c r="B183" s="231"/>
      <c r="C183" s="226"/>
      <c r="D183" s="227"/>
      <c r="E183" s="228"/>
      <c r="F183" s="226"/>
      <c r="G183" s="223"/>
      <c r="H183" s="228"/>
      <c r="I183" s="225"/>
      <c r="J183" s="223"/>
      <c r="K183" s="224"/>
    </row>
    <row r="184" spans="1:11" s="157" customFormat="1" ht="19.5" customHeight="1" thickBot="1">
      <c r="A184" s="1445"/>
      <c r="B184" s="174" t="s">
        <v>483</v>
      </c>
      <c r="C184" s="232">
        <f>SUM(C178:C183)</f>
        <v>0</v>
      </c>
      <c r="D184" s="233"/>
      <c r="E184" s="232">
        <f>SUM(E178:E183)</f>
        <v>0</v>
      </c>
      <c r="F184" s="232">
        <f>SUM(F178:F183)</f>
        <v>0</v>
      </c>
      <c r="G184" s="233"/>
      <c r="H184" s="232">
        <f>SUM(H178:H183)</f>
        <v>0</v>
      </c>
      <c r="I184" s="232">
        <f>SUM(I178:I183)</f>
        <v>0</v>
      </c>
      <c r="J184" s="233"/>
      <c r="K184" s="232">
        <f>SUM(K178:K183)</f>
        <v>0</v>
      </c>
    </row>
    <row r="185" spans="1:11" s="241" customFormat="1" ht="19.5" customHeight="1" thickBot="1">
      <c r="A185" s="1393" t="s">
        <v>227</v>
      </c>
      <c r="B185" s="1394"/>
      <c r="C185" s="239">
        <f>C184</f>
        <v>0</v>
      </c>
      <c r="D185" s="240"/>
      <c r="E185" s="242">
        <f>E184</f>
        <v>0</v>
      </c>
      <c r="F185" s="239">
        <f>F184</f>
        <v>0</v>
      </c>
      <c r="G185" s="240"/>
      <c r="H185" s="242">
        <f>H184</f>
        <v>0</v>
      </c>
      <c r="I185" s="239">
        <f>I184</f>
        <v>0</v>
      </c>
      <c r="J185" s="240"/>
      <c r="K185" s="242">
        <f>K184</f>
        <v>0</v>
      </c>
    </row>
    <row r="186" spans="1:11" ht="9.75" customHeight="1" thickBot="1">
      <c r="A186" s="40"/>
      <c r="B186" s="41"/>
      <c r="C186" s="42"/>
      <c r="D186" s="42"/>
      <c r="E186" s="42"/>
      <c r="F186" s="42"/>
      <c r="G186" s="42"/>
      <c r="H186" s="42"/>
      <c r="I186" s="42"/>
      <c r="J186" s="42"/>
      <c r="K186" s="43"/>
    </row>
    <row r="187" spans="1:11" s="235" customFormat="1" ht="21.75" customHeight="1" thickBot="1">
      <c r="A187" s="1395" t="s">
        <v>109</v>
      </c>
      <c r="B187" s="1396"/>
      <c r="C187" s="237">
        <f>C185</f>
        <v>0</v>
      </c>
      <c r="D187" s="238"/>
      <c r="E187" s="243">
        <f>E185</f>
        <v>0</v>
      </c>
      <c r="F187" s="237">
        <f>F185</f>
        <v>0</v>
      </c>
      <c r="G187" s="238"/>
      <c r="H187" s="243">
        <f>H185</f>
        <v>0</v>
      </c>
      <c r="I187" s="237">
        <f>I185</f>
        <v>0</v>
      </c>
      <c r="J187" s="238"/>
      <c r="K187" s="243">
        <f>K185</f>
        <v>0</v>
      </c>
    </row>
    <row r="188" ht="12.75" customHeight="1"/>
    <row r="189" ht="12.75" customHeight="1"/>
    <row r="190" spans="1:27" s="166" customFormat="1" ht="28.5" customHeight="1">
      <c r="A190" s="186" t="s">
        <v>420</v>
      </c>
      <c r="B190" s="1355" t="s">
        <v>595</v>
      </c>
      <c r="C190" s="996"/>
      <c r="D190" s="996"/>
      <c r="E190" s="996"/>
      <c r="F190" s="996"/>
      <c r="G190" s="996"/>
      <c r="H190" s="996"/>
      <c r="I190" s="996"/>
      <c r="J190" s="996"/>
      <c r="K190" s="996"/>
      <c r="L190" s="576"/>
      <c r="M190" s="576"/>
      <c r="N190" s="576"/>
      <c r="O190" s="576"/>
      <c r="P190" s="576"/>
      <c r="Q190" s="576"/>
      <c r="R190" s="576"/>
      <c r="S190" s="576"/>
      <c r="T190" s="576"/>
      <c r="U190" s="576"/>
      <c r="V190" s="576"/>
      <c r="W190" s="576"/>
      <c r="X190" s="576"/>
      <c r="Y190" s="576"/>
      <c r="Z190" s="576"/>
      <c r="AA190" s="576"/>
    </row>
    <row r="191" ht="12.75" customHeight="1"/>
    <row r="192" spans="1:20" ht="42" customHeight="1">
      <c r="A192" s="186" t="s">
        <v>12</v>
      </c>
      <c r="B192" s="1439" t="s">
        <v>620</v>
      </c>
      <c r="C192" s="996"/>
      <c r="D192" s="996"/>
      <c r="E192" s="996"/>
      <c r="F192" s="996"/>
      <c r="G192" s="996"/>
      <c r="H192" s="996"/>
      <c r="I192" s="996"/>
      <c r="J192" s="996"/>
      <c r="K192" s="996"/>
      <c r="L192" s="393"/>
      <c r="M192" s="393"/>
      <c r="N192" s="393"/>
      <c r="O192" s="393"/>
      <c r="P192" s="393"/>
      <c r="Q192" s="393"/>
      <c r="R192" s="393"/>
      <c r="S192" s="393"/>
      <c r="T192" s="393"/>
    </row>
    <row r="193" ht="12.75" customHeight="1"/>
    <row r="194" ht="12.75" customHeight="1"/>
    <row r="196" spans="1:11" s="236" customFormat="1" ht="22.5" customHeight="1">
      <c r="A196" s="1336" t="s">
        <v>330</v>
      </c>
      <c r="B196" s="1336"/>
      <c r="C196" s="1336"/>
      <c r="D196" s="1336"/>
      <c r="E196" s="1336"/>
      <c r="F196" s="1336"/>
      <c r="G196" s="1336"/>
      <c r="H196" s="1336"/>
      <c r="I196" s="1336"/>
      <c r="J196" s="1336"/>
      <c r="K196" s="1336"/>
    </row>
    <row r="198" spans="8:11" ht="15" customHeight="1" thickBot="1">
      <c r="H198" s="1425" t="s">
        <v>637</v>
      </c>
      <c r="I198" s="1426"/>
      <c r="J198" s="1426"/>
      <c r="K198" s="1426"/>
    </row>
    <row r="199" spans="1:11" s="41" customFormat="1" ht="19.5" customHeight="1" thickBot="1">
      <c r="A199" s="1427" t="s">
        <v>381</v>
      </c>
      <c r="B199" s="1428"/>
      <c r="C199" s="1429" t="s">
        <v>156</v>
      </c>
      <c r="D199" s="1430"/>
      <c r="E199" s="1430"/>
      <c r="F199" s="1430"/>
      <c r="G199" s="1430"/>
      <c r="H199" s="1430"/>
      <c r="I199" s="1430"/>
      <c r="J199" s="1430"/>
      <c r="K199" s="1431"/>
    </row>
    <row r="200" spans="1:11" s="41" customFormat="1" ht="19.5" customHeight="1" thickBot="1">
      <c r="A200" s="1427" t="s">
        <v>382</v>
      </c>
      <c r="B200" s="1428"/>
      <c r="C200" s="1429" t="s">
        <v>108</v>
      </c>
      <c r="D200" s="1430"/>
      <c r="E200" s="1430"/>
      <c r="F200" s="1430"/>
      <c r="G200" s="1430"/>
      <c r="H200" s="1430"/>
      <c r="I200" s="1430"/>
      <c r="J200" s="1430"/>
      <c r="K200" s="1431"/>
    </row>
    <row r="201" spans="1:11" s="41" customFormat="1" ht="19.5" customHeight="1">
      <c r="A201" s="214" t="s">
        <v>383</v>
      </c>
      <c r="B201" s="215" t="s">
        <v>384</v>
      </c>
      <c r="C201" s="1432" t="s">
        <v>110</v>
      </c>
      <c r="D201" s="1433"/>
      <c r="E201" s="1433"/>
      <c r="F201" s="1433"/>
      <c r="G201" s="1433"/>
      <c r="H201" s="1433"/>
      <c r="I201" s="1433"/>
      <c r="J201" s="1433"/>
      <c r="K201" s="1434"/>
    </row>
    <row r="202" spans="1:11" s="41" customFormat="1" ht="19.5" customHeight="1">
      <c r="A202" s="216"/>
      <c r="B202" s="217" t="s">
        <v>385</v>
      </c>
      <c r="C202" s="1435" t="s">
        <v>107</v>
      </c>
      <c r="D202" s="1436"/>
      <c r="E202" s="1436"/>
      <c r="F202" s="1436"/>
      <c r="G202" s="1436"/>
      <c r="H202" s="1436"/>
      <c r="I202" s="1436"/>
      <c r="J202" s="1436"/>
      <c r="K202" s="1437"/>
    </row>
    <row r="203" spans="1:11" s="41" customFormat="1" ht="19.5" customHeight="1">
      <c r="A203" s="216"/>
      <c r="B203" s="217" t="s">
        <v>386</v>
      </c>
      <c r="C203" s="1435" t="s">
        <v>102</v>
      </c>
      <c r="D203" s="1436"/>
      <c r="E203" s="1436"/>
      <c r="F203" s="1436"/>
      <c r="G203" s="1436"/>
      <c r="H203" s="1436"/>
      <c r="I203" s="1436"/>
      <c r="J203" s="1436"/>
      <c r="K203" s="1437"/>
    </row>
    <row r="204" spans="1:11" s="41" customFormat="1" ht="19.5" customHeight="1">
      <c r="A204" s="216"/>
      <c r="B204" s="217" t="s">
        <v>470</v>
      </c>
      <c r="C204" s="1435" t="s">
        <v>660</v>
      </c>
      <c r="D204" s="1436"/>
      <c r="E204" s="1436"/>
      <c r="F204" s="1436"/>
      <c r="G204" s="1436"/>
      <c r="H204" s="1436"/>
      <c r="I204" s="1436"/>
      <c r="J204" s="1436"/>
      <c r="K204" s="1437"/>
    </row>
    <row r="205" spans="1:11" s="41" customFormat="1" ht="19.5" customHeight="1">
      <c r="A205" s="216"/>
      <c r="B205" s="217" t="s">
        <v>387</v>
      </c>
      <c r="C205" s="1435" t="s">
        <v>661</v>
      </c>
      <c r="D205" s="1436"/>
      <c r="E205" s="1436"/>
      <c r="F205" s="1436"/>
      <c r="G205" s="1436"/>
      <c r="H205" s="1436"/>
      <c r="I205" s="1436"/>
      <c r="J205" s="1436"/>
      <c r="K205" s="1437"/>
    </row>
    <row r="206" spans="1:11" s="41" customFormat="1" ht="19.5" customHeight="1">
      <c r="A206" s="216"/>
      <c r="B206" s="217" t="s">
        <v>491</v>
      </c>
      <c r="C206" s="1417">
        <f>C207+C208+C209+C210</f>
        <v>2000</v>
      </c>
      <c r="D206" s="1418"/>
      <c r="E206" s="1418"/>
      <c r="F206" s="1418"/>
      <c r="G206" s="1418"/>
      <c r="H206" s="1418"/>
      <c r="I206" s="1418"/>
      <c r="J206" s="1418"/>
      <c r="K206" s="1419"/>
    </row>
    <row r="207" spans="1:11" s="41" customFormat="1" ht="19.5" customHeight="1">
      <c r="A207" s="216"/>
      <c r="B207" s="217" t="s">
        <v>636</v>
      </c>
      <c r="C207" s="1417">
        <v>2000</v>
      </c>
      <c r="D207" s="1418"/>
      <c r="E207" s="1418"/>
      <c r="F207" s="1418"/>
      <c r="G207" s="1418"/>
      <c r="H207" s="1418"/>
      <c r="I207" s="1418"/>
      <c r="J207" s="1418"/>
      <c r="K207" s="1419"/>
    </row>
    <row r="208" spans="1:11" s="41" customFormat="1" ht="19.5" customHeight="1">
      <c r="A208" s="216"/>
      <c r="B208" s="217" t="s">
        <v>542</v>
      </c>
      <c r="C208" s="1417">
        <v>0</v>
      </c>
      <c r="D208" s="1418"/>
      <c r="E208" s="1418"/>
      <c r="F208" s="1418"/>
      <c r="G208" s="1418"/>
      <c r="H208" s="1418"/>
      <c r="I208" s="1418"/>
      <c r="J208" s="1418"/>
      <c r="K208" s="1419"/>
    </row>
    <row r="209" spans="1:11" s="41" customFormat="1" ht="19.5" customHeight="1">
      <c r="A209" s="216"/>
      <c r="B209" s="217" t="s">
        <v>591</v>
      </c>
      <c r="C209" s="1417">
        <v>0</v>
      </c>
      <c r="D209" s="1418"/>
      <c r="E209" s="1418"/>
      <c r="F209" s="1418"/>
      <c r="G209" s="1418"/>
      <c r="H209" s="1418"/>
      <c r="I209" s="1418"/>
      <c r="J209" s="1418"/>
      <c r="K209" s="1419"/>
    </row>
    <row r="210" spans="1:11" s="41" customFormat="1" ht="19.5" customHeight="1" thickBot="1">
      <c r="A210" s="218"/>
      <c r="B210" s="219" t="s">
        <v>643</v>
      </c>
      <c r="C210" s="1402">
        <v>0</v>
      </c>
      <c r="D210" s="1403"/>
      <c r="E210" s="1403"/>
      <c r="F210" s="1403"/>
      <c r="G210" s="1403"/>
      <c r="H210" s="1403"/>
      <c r="I210" s="1403"/>
      <c r="J210" s="1403"/>
      <c r="K210" s="1404"/>
    </row>
    <row r="211" spans="1:11" s="41" customFormat="1" ht="30" customHeight="1" thickBot="1">
      <c r="A211" s="1405" t="s">
        <v>388</v>
      </c>
      <c r="B211" s="1406"/>
      <c r="C211" s="1406"/>
      <c r="D211" s="1406"/>
      <c r="E211" s="1406"/>
      <c r="F211" s="1406"/>
      <c r="G211" s="1406"/>
      <c r="H211" s="1406"/>
      <c r="I211" s="1406"/>
      <c r="J211" s="1406"/>
      <c r="K211" s="1407"/>
    </row>
    <row r="212" spans="1:11" s="41" customFormat="1" ht="19.5" customHeight="1">
      <c r="A212" s="1408" t="s">
        <v>465</v>
      </c>
      <c r="B212" s="1409"/>
      <c r="C212" s="1409"/>
      <c r="D212" s="1409"/>
      <c r="E212" s="1409"/>
      <c r="F212" s="1409"/>
      <c r="G212" s="1409"/>
      <c r="H212" s="1409"/>
      <c r="I212" s="1409"/>
      <c r="J212" s="1409"/>
      <c r="K212" s="1410"/>
    </row>
    <row r="213" spans="1:11" s="41" customFormat="1" ht="19.5" customHeight="1" thickBot="1">
      <c r="A213" s="1411" t="s">
        <v>193</v>
      </c>
      <c r="B213" s="1412"/>
      <c r="C213" s="1413"/>
      <c r="D213" s="1413"/>
      <c r="E213" s="1413"/>
      <c r="F213" s="1413"/>
      <c r="G213" s="1413"/>
      <c r="H213" s="1413"/>
      <c r="I213" s="1413"/>
      <c r="J213" s="1413"/>
      <c r="K213" s="1414"/>
    </row>
    <row r="214" spans="1:11" ht="30" customHeight="1" thickBot="1">
      <c r="A214" s="1422" t="s">
        <v>183</v>
      </c>
      <c r="B214" s="1423"/>
      <c r="C214" s="1399" t="s">
        <v>546</v>
      </c>
      <c r="D214" s="1400"/>
      <c r="E214" s="1401"/>
      <c r="F214" s="1399" t="s">
        <v>599</v>
      </c>
      <c r="G214" s="1400"/>
      <c r="H214" s="1401"/>
      <c r="I214" s="1399" t="s">
        <v>656</v>
      </c>
      <c r="J214" s="1400"/>
      <c r="K214" s="1401"/>
    </row>
    <row r="215" spans="1:11" ht="30" customHeight="1">
      <c r="A215" s="1297" t="s">
        <v>474</v>
      </c>
      <c r="B215" s="1420" t="s">
        <v>475</v>
      </c>
      <c r="C215" s="1397" t="s">
        <v>179</v>
      </c>
      <c r="D215" s="1398"/>
      <c r="E215" s="1415" t="s">
        <v>180</v>
      </c>
      <c r="F215" s="1397" t="s">
        <v>179</v>
      </c>
      <c r="G215" s="1398"/>
      <c r="H215" s="1415" t="s">
        <v>180</v>
      </c>
      <c r="I215" s="1397" t="s">
        <v>179</v>
      </c>
      <c r="J215" s="1398"/>
      <c r="K215" s="1415" t="s">
        <v>180</v>
      </c>
    </row>
    <row r="216" spans="1:11" ht="30" customHeight="1" thickBot="1">
      <c r="A216" s="1298"/>
      <c r="B216" s="1421"/>
      <c r="C216" s="244" t="s">
        <v>181</v>
      </c>
      <c r="D216" s="245" t="s">
        <v>182</v>
      </c>
      <c r="E216" s="1416"/>
      <c r="F216" s="244" t="s">
        <v>181</v>
      </c>
      <c r="G216" s="245" t="s">
        <v>182</v>
      </c>
      <c r="H216" s="1416"/>
      <c r="I216" s="244" t="s">
        <v>181</v>
      </c>
      <c r="J216" s="245" t="s">
        <v>182</v>
      </c>
      <c r="K216" s="1416"/>
    </row>
    <row r="217" spans="1:11" s="41" customFormat="1" ht="19.5" customHeight="1">
      <c r="A217" s="1390" t="s">
        <v>191</v>
      </c>
      <c r="B217" s="229"/>
      <c r="C217" s="225"/>
      <c r="D217" s="616"/>
      <c r="E217" s="224"/>
      <c r="F217" s="222"/>
      <c r="G217" s="220"/>
      <c r="H217" s="221"/>
      <c r="I217" s="222"/>
      <c r="J217" s="220"/>
      <c r="K217" s="221"/>
    </row>
    <row r="218" spans="1:11" s="41" customFormat="1" ht="19.5" customHeight="1">
      <c r="A218" s="1391"/>
      <c r="B218" s="229"/>
      <c r="C218" s="225"/>
      <c r="D218" s="616"/>
      <c r="E218" s="224"/>
      <c r="F218" s="225"/>
      <c r="G218" s="223"/>
      <c r="H218" s="224"/>
      <c r="I218" s="225"/>
      <c r="J218" s="223"/>
      <c r="K218" s="224"/>
    </row>
    <row r="219" spans="1:11" s="41" customFormat="1" ht="19.5" customHeight="1">
      <c r="A219" s="1391"/>
      <c r="B219" s="229"/>
      <c r="C219" s="225"/>
      <c r="D219" s="616"/>
      <c r="E219" s="224"/>
      <c r="F219" s="225"/>
      <c r="G219" s="223"/>
      <c r="H219" s="224"/>
      <c r="I219" s="225"/>
      <c r="J219" s="223"/>
      <c r="K219" s="224"/>
    </row>
    <row r="220" spans="1:11" ht="19.5" customHeight="1">
      <c r="A220" s="1391"/>
      <c r="B220" s="229"/>
      <c r="C220" s="225"/>
      <c r="D220" s="223"/>
      <c r="E220" s="224"/>
      <c r="F220" s="225"/>
      <c r="G220" s="223"/>
      <c r="H220" s="224"/>
      <c r="I220" s="225"/>
      <c r="J220" s="223"/>
      <c r="K220" s="224"/>
    </row>
    <row r="221" spans="1:11" ht="19.5" customHeight="1" thickBot="1">
      <c r="A221" s="1391"/>
      <c r="B221" s="230"/>
      <c r="C221" s="226"/>
      <c r="D221" s="227"/>
      <c r="E221" s="228"/>
      <c r="F221" s="226"/>
      <c r="G221" s="227"/>
      <c r="H221" s="228"/>
      <c r="I221" s="226"/>
      <c r="J221" s="227"/>
      <c r="K221" s="228"/>
    </row>
    <row r="222" spans="1:11" s="157" customFormat="1" ht="19.5" customHeight="1" thickBot="1">
      <c r="A222" s="1392"/>
      <c r="B222" s="174" t="s">
        <v>483</v>
      </c>
      <c r="C222" s="232">
        <f>SUM(C217:C221)</f>
        <v>0</v>
      </c>
      <c r="D222" s="233"/>
      <c r="E222" s="234">
        <f>SUM(E217:E221)</f>
        <v>0</v>
      </c>
      <c r="F222" s="232">
        <f>SUM(F217:F221)</f>
        <v>0</v>
      </c>
      <c r="G222" s="233"/>
      <c r="H222" s="234">
        <f>SUM(H217:H221)</f>
        <v>0</v>
      </c>
      <c r="I222" s="232">
        <f>SUM(I217:I221)</f>
        <v>0</v>
      </c>
      <c r="J222" s="233"/>
      <c r="K222" s="234">
        <f>SUM(K217:K221)</f>
        <v>0</v>
      </c>
    </row>
    <row r="223" spans="1:11" s="241" customFormat="1" ht="19.5" customHeight="1" thickBot="1">
      <c r="A223" s="1393" t="s">
        <v>192</v>
      </c>
      <c r="B223" s="1394"/>
      <c r="C223" s="239">
        <f>C222</f>
        <v>0</v>
      </c>
      <c r="D223" s="240"/>
      <c r="E223" s="242">
        <f>E222</f>
        <v>0</v>
      </c>
      <c r="F223" s="239">
        <f>F222</f>
        <v>0</v>
      </c>
      <c r="G223" s="240"/>
      <c r="H223" s="242">
        <f>H222</f>
        <v>0</v>
      </c>
      <c r="I223" s="239">
        <f>I222</f>
        <v>0</v>
      </c>
      <c r="J223" s="240"/>
      <c r="K223" s="242">
        <f>K222</f>
        <v>0</v>
      </c>
    </row>
    <row r="224" spans="1:11" ht="9.75" customHeight="1" thickBot="1">
      <c r="A224" s="40"/>
      <c r="B224" s="41"/>
      <c r="C224" s="42"/>
      <c r="D224" s="42"/>
      <c r="E224" s="42"/>
      <c r="F224" s="42"/>
      <c r="G224" s="42"/>
      <c r="H224" s="42"/>
      <c r="I224" s="42"/>
      <c r="J224" s="42"/>
      <c r="K224" s="43"/>
    </row>
    <row r="225" spans="1:11" s="235" customFormat="1" ht="21.75" customHeight="1" thickBot="1">
      <c r="A225" s="1395" t="s">
        <v>109</v>
      </c>
      <c r="B225" s="1396"/>
      <c r="C225" s="237">
        <f>C223</f>
        <v>0</v>
      </c>
      <c r="D225" s="238"/>
      <c r="E225" s="243">
        <f>E223</f>
        <v>0</v>
      </c>
      <c r="F225" s="237">
        <f>F223</f>
        <v>0</v>
      </c>
      <c r="G225" s="238"/>
      <c r="H225" s="243">
        <f>H223</f>
        <v>0</v>
      </c>
      <c r="I225" s="237">
        <f>I223</f>
        <v>0</v>
      </c>
      <c r="J225" s="238"/>
      <c r="K225" s="243">
        <f>K223</f>
        <v>0</v>
      </c>
    </row>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sheetData>
  <sheetProtection/>
  <mergeCells count="174">
    <mergeCell ref="A196:K196"/>
    <mergeCell ref="F123:H123"/>
    <mergeCell ref="I123:K123"/>
    <mergeCell ref="C119:K119"/>
    <mergeCell ref="A120:K120"/>
    <mergeCell ref="A71:A77"/>
    <mergeCell ref="A79:B79"/>
    <mergeCell ref="A81:B81"/>
    <mergeCell ref="A178:A184"/>
    <mergeCell ref="A187:B187"/>
    <mergeCell ref="A2:K2"/>
    <mergeCell ref="C110:K110"/>
    <mergeCell ref="C111:K111"/>
    <mergeCell ref="C112:K112"/>
    <mergeCell ref="C113:K113"/>
    <mergeCell ref="C114:K114"/>
    <mergeCell ref="C20:E20"/>
    <mergeCell ref="F20:H20"/>
    <mergeCell ref="A50:K50"/>
    <mergeCell ref="A29:B29"/>
    <mergeCell ref="A23:A27"/>
    <mergeCell ref="A31:B31"/>
    <mergeCell ref="A19:K19"/>
    <mergeCell ref="I20:K20"/>
    <mergeCell ref="A21:A22"/>
    <mergeCell ref="B21:B22"/>
    <mergeCell ref="C21:D21"/>
    <mergeCell ref="E21:E22"/>
    <mergeCell ref="F21:G21"/>
    <mergeCell ref="H21:H22"/>
    <mergeCell ref="I21:J21"/>
    <mergeCell ref="A20:B20"/>
    <mergeCell ref="A6:B6"/>
    <mergeCell ref="A17:K17"/>
    <mergeCell ref="A18:K18"/>
    <mergeCell ref="C5:K5"/>
    <mergeCell ref="C6:K6"/>
    <mergeCell ref="C7:K7"/>
    <mergeCell ref="C8:K8"/>
    <mergeCell ref="C14:K14"/>
    <mergeCell ref="C15:K15"/>
    <mergeCell ref="C13:K13"/>
    <mergeCell ref="H4:K4"/>
    <mergeCell ref="C16:K16"/>
    <mergeCell ref="C9:K9"/>
    <mergeCell ref="C10:K10"/>
    <mergeCell ref="C11:K11"/>
    <mergeCell ref="C12:K12"/>
    <mergeCell ref="C61:K61"/>
    <mergeCell ref="C62:K62"/>
    <mergeCell ref="A5:B5"/>
    <mergeCell ref="K21:K22"/>
    <mergeCell ref="A54:B54"/>
    <mergeCell ref="C54:K54"/>
    <mergeCell ref="H52:K52"/>
    <mergeCell ref="C55:K55"/>
    <mergeCell ref="A53:B53"/>
    <mergeCell ref="C53:K53"/>
    <mergeCell ref="B69:B70"/>
    <mergeCell ref="C69:D69"/>
    <mergeCell ref="C56:K56"/>
    <mergeCell ref="C57:K57"/>
    <mergeCell ref="C58:K58"/>
    <mergeCell ref="C64:K64"/>
    <mergeCell ref="A65:K65"/>
    <mergeCell ref="A66:K66"/>
    <mergeCell ref="C59:K59"/>
    <mergeCell ref="C60:K60"/>
    <mergeCell ref="A109:B109"/>
    <mergeCell ref="B84:K84"/>
    <mergeCell ref="C109:K109"/>
    <mergeCell ref="A105:K105"/>
    <mergeCell ref="C63:K63"/>
    <mergeCell ref="F69:G69"/>
    <mergeCell ref="H69:H70"/>
    <mergeCell ref="I69:J69"/>
    <mergeCell ref="K69:K70"/>
    <mergeCell ref="A69:A70"/>
    <mergeCell ref="C124:D124"/>
    <mergeCell ref="E124:E125"/>
    <mergeCell ref="F124:G124"/>
    <mergeCell ref="H124:H125"/>
    <mergeCell ref="B192:K192"/>
    <mergeCell ref="C115:K115"/>
    <mergeCell ref="C116:K116"/>
    <mergeCell ref="C117:K117"/>
    <mergeCell ref="C118:K118"/>
    <mergeCell ref="C123:E123"/>
    <mergeCell ref="C164:K164"/>
    <mergeCell ref="C165:K165"/>
    <mergeCell ref="C166:K166"/>
    <mergeCell ref="C167:K167"/>
    <mergeCell ref="A121:K121"/>
    <mergeCell ref="A122:K122"/>
    <mergeCell ref="I124:J124"/>
    <mergeCell ref="K124:K125"/>
    <mergeCell ref="A124:A125"/>
    <mergeCell ref="B124:B125"/>
    <mergeCell ref="A126:A131"/>
    <mergeCell ref="A132:B132"/>
    <mergeCell ref="A134:B134"/>
    <mergeCell ref="A160:B160"/>
    <mergeCell ref="A157:K157"/>
    <mergeCell ref="H159:K159"/>
    <mergeCell ref="C160:K160"/>
    <mergeCell ref="A161:B161"/>
    <mergeCell ref="C161:K161"/>
    <mergeCell ref="A185:B185"/>
    <mergeCell ref="B137:K137"/>
    <mergeCell ref="C168:K168"/>
    <mergeCell ref="C169:K169"/>
    <mergeCell ref="C162:K162"/>
    <mergeCell ref="C163:K163"/>
    <mergeCell ref="C170:K170"/>
    <mergeCell ref="A172:K172"/>
    <mergeCell ref="A173:K173"/>
    <mergeCell ref="B176:B177"/>
    <mergeCell ref="C176:D176"/>
    <mergeCell ref="E176:E177"/>
    <mergeCell ref="F176:G176"/>
    <mergeCell ref="A174:K174"/>
    <mergeCell ref="A175:B175"/>
    <mergeCell ref="C175:E175"/>
    <mergeCell ref="F175:H175"/>
    <mergeCell ref="C204:K204"/>
    <mergeCell ref="C205:K205"/>
    <mergeCell ref="A200:B200"/>
    <mergeCell ref="H176:H177"/>
    <mergeCell ref="I176:J176"/>
    <mergeCell ref="K176:K177"/>
    <mergeCell ref="C200:K200"/>
    <mergeCell ref="H198:K198"/>
    <mergeCell ref="A199:B199"/>
    <mergeCell ref="C199:K199"/>
    <mergeCell ref="A214:B214"/>
    <mergeCell ref="C214:E214"/>
    <mergeCell ref="F214:H214"/>
    <mergeCell ref="I214:K214"/>
    <mergeCell ref="C201:K201"/>
    <mergeCell ref="C202:K202"/>
    <mergeCell ref="C206:K206"/>
    <mergeCell ref="C207:K207"/>
    <mergeCell ref="C208:K208"/>
    <mergeCell ref="C203:K203"/>
    <mergeCell ref="A123:B123"/>
    <mergeCell ref="A67:K67"/>
    <mergeCell ref="A68:B68"/>
    <mergeCell ref="C68:E68"/>
    <mergeCell ref="F68:H68"/>
    <mergeCell ref="E69:E70"/>
    <mergeCell ref="I68:K68"/>
    <mergeCell ref="H107:K107"/>
    <mergeCell ref="A108:B108"/>
    <mergeCell ref="C108:K108"/>
    <mergeCell ref="E215:E216"/>
    <mergeCell ref="K215:K216"/>
    <mergeCell ref="C171:K171"/>
    <mergeCell ref="H215:H216"/>
    <mergeCell ref="B190:K190"/>
    <mergeCell ref="A176:A177"/>
    <mergeCell ref="I215:J215"/>
    <mergeCell ref="C209:K209"/>
    <mergeCell ref="A215:A216"/>
    <mergeCell ref="B215:B216"/>
    <mergeCell ref="A217:A222"/>
    <mergeCell ref="A223:B223"/>
    <mergeCell ref="A225:B225"/>
    <mergeCell ref="F215:G215"/>
    <mergeCell ref="C215:D215"/>
    <mergeCell ref="I175:K175"/>
    <mergeCell ref="C210:K210"/>
    <mergeCell ref="A211:K211"/>
    <mergeCell ref="A212:K212"/>
    <mergeCell ref="A213:K213"/>
  </mergeCells>
  <printOptions horizontalCentered="1"/>
  <pageMargins left="0.15748031496062992" right="0.15748031496062992" top="0.3937007874015748" bottom="0.6692913385826772" header="0.5118110236220472" footer="0.5118110236220472"/>
  <pageSetup horizontalDpi="300" verticalDpi="300" orientation="portrait" paperSize="9" scale="60" r:id="rId1"/>
  <headerFooter alignWithMargins="0">
    <oddFooter>&amp;CSayfa &amp;P / &amp;N</oddFooter>
  </headerFooter>
</worksheet>
</file>

<file path=xl/worksheets/sheet15.xml><?xml version="1.0" encoding="utf-8"?>
<worksheet xmlns="http://schemas.openxmlformats.org/spreadsheetml/2006/main" xmlns:r="http://schemas.openxmlformats.org/officeDocument/2006/relationships">
  <sheetPr>
    <tabColor rgb="FFFFFF00"/>
  </sheetPr>
  <dimension ref="A2:AA225"/>
  <sheetViews>
    <sheetView zoomScalePageLayoutView="0" workbookViewId="0" topLeftCell="A1">
      <selection activeCell="C64" sqref="C64:K64"/>
    </sheetView>
  </sheetViews>
  <sheetFormatPr defaultColWidth="9.140625" defaultRowHeight="12.75"/>
  <cols>
    <col min="1" max="1" width="23.00390625" style="152" customWidth="1"/>
    <col min="2" max="2" width="49.7109375" style="152" customWidth="1"/>
    <col min="3" max="11" width="8.7109375" style="184" customWidth="1"/>
    <col min="12" max="16384" width="9.140625" style="152" customWidth="1"/>
  </cols>
  <sheetData>
    <row r="2" spans="1:11" s="236" customFormat="1" ht="22.5" customHeight="1">
      <c r="A2" s="1336" t="s">
        <v>330</v>
      </c>
      <c r="B2" s="1336"/>
      <c r="C2" s="1336"/>
      <c r="D2" s="1336"/>
      <c r="E2" s="1336"/>
      <c r="F2" s="1336"/>
      <c r="G2" s="1336"/>
      <c r="H2" s="1336"/>
      <c r="I2" s="1336"/>
      <c r="J2" s="1336"/>
      <c r="K2" s="1336"/>
    </row>
    <row r="3" ht="12.75" customHeight="1"/>
    <row r="4" spans="8:11" ht="15" customHeight="1" thickBot="1">
      <c r="H4" s="1425" t="s">
        <v>516</v>
      </c>
      <c r="I4" s="1426"/>
      <c r="J4" s="1426"/>
      <c r="K4" s="1426"/>
    </row>
    <row r="5" spans="1:11" s="41" customFormat="1" ht="19.5" customHeight="1" thickBot="1">
      <c r="A5" s="1427" t="s">
        <v>381</v>
      </c>
      <c r="B5" s="1428"/>
      <c r="C5" s="1429" t="s">
        <v>187</v>
      </c>
      <c r="D5" s="1430"/>
      <c r="E5" s="1430"/>
      <c r="F5" s="1430"/>
      <c r="G5" s="1430"/>
      <c r="H5" s="1430"/>
      <c r="I5" s="1430"/>
      <c r="J5" s="1430"/>
      <c r="K5" s="1431"/>
    </row>
    <row r="6" spans="1:11" s="41" customFormat="1" ht="19.5" customHeight="1" thickBot="1">
      <c r="A6" s="1427" t="s">
        <v>382</v>
      </c>
      <c r="B6" s="1428"/>
      <c r="C6" s="1429" t="s">
        <v>108</v>
      </c>
      <c r="D6" s="1430"/>
      <c r="E6" s="1430"/>
      <c r="F6" s="1430"/>
      <c r="G6" s="1430"/>
      <c r="H6" s="1430"/>
      <c r="I6" s="1430"/>
      <c r="J6" s="1430"/>
      <c r="K6" s="1431"/>
    </row>
    <row r="7" spans="1:11" s="41" customFormat="1" ht="19.5" customHeight="1">
      <c r="A7" s="214" t="s">
        <v>383</v>
      </c>
      <c r="B7" s="215" t="s">
        <v>384</v>
      </c>
      <c r="C7" s="1432" t="s">
        <v>188</v>
      </c>
      <c r="D7" s="1433"/>
      <c r="E7" s="1433"/>
      <c r="F7" s="1433"/>
      <c r="G7" s="1433"/>
      <c r="H7" s="1433"/>
      <c r="I7" s="1433"/>
      <c r="J7" s="1433"/>
      <c r="K7" s="1434"/>
    </row>
    <row r="8" spans="1:11" s="41" customFormat="1" ht="19.5" customHeight="1">
      <c r="A8" s="216"/>
      <c r="B8" s="217" t="s">
        <v>385</v>
      </c>
      <c r="C8" s="1440" t="s">
        <v>30</v>
      </c>
      <c r="D8" s="1441"/>
      <c r="E8" s="1441"/>
      <c r="F8" s="1441"/>
      <c r="G8" s="1441"/>
      <c r="H8" s="1441"/>
      <c r="I8" s="1441"/>
      <c r="J8" s="1441"/>
      <c r="K8" s="1442"/>
    </row>
    <row r="9" spans="1:11" s="41" customFormat="1" ht="19.5" customHeight="1">
      <c r="A9" s="216"/>
      <c r="B9" s="217" t="s">
        <v>386</v>
      </c>
      <c r="C9" s="1435" t="s">
        <v>102</v>
      </c>
      <c r="D9" s="1436"/>
      <c r="E9" s="1436"/>
      <c r="F9" s="1436"/>
      <c r="G9" s="1436"/>
      <c r="H9" s="1436"/>
      <c r="I9" s="1436"/>
      <c r="J9" s="1436"/>
      <c r="K9" s="1437"/>
    </row>
    <row r="10" spans="1:11" s="41" customFormat="1" ht="19.5" customHeight="1">
      <c r="A10" s="216"/>
      <c r="B10" s="217" t="s">
        <v>470</v>
      </c>
      <c r="C10" s="1435" t="s">
        <v>541</v>
      </c>
      <c r="D10" s="1436"/>
      <c r="E10" s="1436"/>
      <c r="F10" s="1436"/>
      <c r="G10" s="1436"/>
      <c r="H10" s="1436"/>
      <c r="I10" s="1436"/>
      <c r="J10" s="1436"/>
      <c r="K10" s="1437"/>
    </row>
    <row r="11" spans="1:11" s="41" customFormat="1" ht="19.5" customHeight="1">
      <c r="A11" s="216"/>
      <c r="B11" s="217" t="s">
        <v>387</v>
      </c>
      <c r="C11" s="1435" t="s">
        <v>477</v>
      </c>
      <c r="D11" s="1436"/>
      <c r="E11" s="1436"/>
      <c r="F11" s="1436"/>
      <c r="G11" s="1436"/>
      <c r="H11" s="1436"/>
      <c r="I11" s="1436"/>
      <c r="J11" s="1436"/>
      <c r="K11" s="1437"/>
    </row>
    <row r="12" spans="1:11" s="41" customFormat="1" ht="19.5" customHeight="1">
      <c r="A12" s="216"/>
      <c r="B12" s="217" t="s">
        <v>491</v>
      </c>
      <c r="C12" s="1417">
        <f>C14</f>
        <v>170</v>
      </c>
      <c r="D12" s="1418"/>
      <c r="E12" s="1418"/>
      <c r="F12" s="1418"/>
      <c r="G12" s="1418"/>
      <c r="H12" s="1418"/>
      <c r="I12" s="1418"/>
      <c r="J12" s="1418"/>
      <c r="K12" s="1419"/>
    </row>
    <row r="13" spans="1:11" s="41" customFormat="1" ht="19.5" customHeight="1">
      <c r="A13" s="216"/>
      <c r="B13" s="217" t="s">
        <v>636</v>
      </c>
      <c r="C13" s="1417">
        <v>0</v>
      </c>
      <c r="D13" s="1418"/>
      <c r="E13" s="1418"/>
      <c r="F13" s="1418"/>
      <c r="G13" s="1418"/>
      <c r="H13" s="1418"/>
      <c r="I13" s="1418"/>
      <c r="J13" s="1418"/>
      <c r="K13" s="1419"/>
    </row>
    <row r="14" spans="1:11" s="41" customFormat="1" ht="19.5" customHeight="1">
      <c r="A14" s="216"/>
      <c r="B14" s="217" t="s">
        <v>542</v>
      </c>
      <c r="C14" s="1417">
        <v>170</v>
      </c>
      <c r="D14" s="1418"/>
      <c r="E14" s="1418"/>
      <c r="F14" s="1418"/>
      <c r="G14" s="1418"/>
      <c r="H14" s="1418"/>
      <c r="I14" s="1418"/>
      <c r="J14" s="1418"/>
      <c r="K14" s="1419"/>
    </row>
    <row r="15" spans="1:11" s="41" customFormat="1" ht="19.5" customHeight="1">
      <c r="A15" s="216"/>
      <c r="B15" s="217" t="s">
        <v>591</v>
      </c>
      <c r="C15" s="1417">
        <v>180</v>
      </c>
      <c r="D15" s="1418"/>
      <c r="E15" s="1418"/>
      <c r="F15" s="1418"/>
      <c r="G15" s="1418"/>
      <c r="H15" s="1418"/>
      <c r="I15" s="1418"/>
      <c r="J15" s="1418"/>
      <c r="K15" s="1419"/>
    </row>
    <row r="16" spans="1:11" s="41" customFormat="1" ht="19.5" customHeight="1" thickBot="1">
      <c r="A16" s="218"/>
      <c r="B16" s="219" t="s">
        <v>643</v>
      </c>
      <c r="C16" s="1402">
        <v>190</v>
      </c>
      <c r="D16" s="1403"/>
      <c r="E16" s="1403"/>
      <c r="F16" s="1403"/>
      <c r="G16" s="1403"/>
      <c r="H16" s="1403"/>
      <c r="I16" s="1403"/>
      <c r="J16" s="1403"/>
      <c r="K16" s="1404"/>
    </row>
    <row r="17" spans="1:11" s="41" customFormat="1" ht="30" customHeight="1" thickBot="1">
      <c r="A17" s="1405" t="s">
        <v>388</v>
      </c>
      <c r="B17" s="1406"/>
      <c r="C17" s="1406"/>
      <c r="D17" s="1406"/>
      <c r="E17" s="1406"/>
      <c r="F17" s="1406"/>
      <c r="G17" s="1406"/>
      <c r="H17" s="1406"/>
      <c r="I17" s="1406"/>
      <c r="J17" s="1406"/>
      <c r="K17" s="1407"/>
    </row>
    <row r="18" spans="1:11" s="41" customFormat="1" ht="19.5" customHeight="1">
      <c r="A18" s="1408" t="s">
        <v>465</v>
      </c>
      <c r="B18" s="1409"/>
      <c r="C18" s="1409"/>
      <c r="D18" s="1409"/>
      <c r="E18" s="1409"/>
      <c r="F18" s="1409"/>
      <c r="G18" s="1409"/>
      <c r="H18" s="1409"/>
      <c r="I18" s="1409"/>
      <c r="J18" s="1409"/>
      <c r="K18" s="1410"/>
    </row>
    <row r="19" spans="1:11" s="41" customFormat="1" ht="19.5" customHeight="1" thickBot="1">
      <c r="A19" s="1411" t="s">
        <v>178</v>
      </c>
      <c r="B19" s="1412"/>
      <c r="C19" s="1413"/>
      <c r="D19" s="1413"/>
      <c r="E19" s="1413"/>
      <c r="F19" s="1413"/>
      <c r="G19" s="1413"/>
      <c r="H19" s="1413"/>
      <c r="I19" s="1413"/>
      <c r="J19" s="1413"/>
      <c r="K19" s="1414"/>
    </row>
    <row r="20" spans="1:11" ht="30" customHeight="1" thickBot="1">
      <c r="A20" s="1422" t="s">
        <v>183</v>
      </c>
      <c r="B20" s="1423"/>
      <c r="C20" s="1399" t="s">
        <v>546</v>
      </c>
      <c r="D20" s="1400"/>
      <c r="E20" s="1401"/>
      <c r="F20" s="1399" t="s">
        <v>599</v>
      </c>
      <c r="G20" s="1400"/>
      <c r="H20" s="1401"/>
      <c r="I20" s="1399" t="s">
        <v>656</v>
      </c>
      <c r="J20" s="1400"/>
      <c r="K20" s="1401"/>
    </row>
    <row r="21" spans="1:11" ht="30" customHeight="1">
      <c r="A21" s="1297" t="s">
        <v>474</v>
      </c>
      <c r="B21" s="1420" t="s">
        <v>475</v>
      </c>
      <c r="C21" s="1397" t="s">
        <v>179</v>
      </c>
      <c r="D21" s="1398"/>
      <c r="E21" s="1415" t="s">
        <v>180</v>
      </c>
      <c r="F21" s="1397" t="s">
        <v>179</v>
      </c>
      <c r="G21" s="1398"/>
      <c r="H21" s="1415" t="s">
        <v>180</v>
      </c>
      <c r="I21" s="1397" t="s">
        <v>179</v>
      </c>
      <c r="J21" s="1398"/>
      <c r="K21" s="1415" t="s">
        <v>180</v>
      </c>
    </row>
    <row r="22" spans="1:11" ht="30" customHeight="1" thickBot="1">
      <c r="A22" s="1298"/>
      <c r="B22" s="1421"/>
      <c r="C22" s="244" t="s">
        <v>181</v>
      </c>
      <c r="D22" s="245" t="s">
        <v>182</v>
      </c>
      <c r="E22" s="1416"/>
      <c r="F22" s="244" t="s">
        <v>181</v>
      </c>
      <c r="G22" s="245" t="s">
        <v>182</v>
      </c>
      <c r="H22" s="1416"/>
      <c r="I22" s="244" t="s">
        <v>181</v>
      </c>
      <c r="J22" s="245" t="s">
        <v>182</v>
      </c>
      <c r="K22" s="1416"/>
    </row>
    <row r="23" spans="1:11" s="41" customFormat="1" ht="30.75" customHeight="1">
      <c r="A23" s="1446" t="s">
        <v>600</v>
      </c>
      <c r="B23" s="135" t="s">
        <v>563</v>
      </c>
      <c r="C23" s="225">
        <v>1</v>
      </c>
      <c r="D23" s="223" t="s">
        <v>421</v>
      </c>
      <c r="E23" s="224">
        <v>170000</v>
      </c>
      <c r="F23" s="225"/>
      <c r="G23" s="223"/>
      <c r="H23" s="224"/>
      <c r="I23" s="225"/>
      <c r="J23" s="223"/>
      <c r="K23" s="224"/>
    </row>
    <row r="24" spans="1:11" s="41" customFormat="1" ht="30" customHeight="1">
      <c r="A24" s="1446"/>
      <c r="B24" s="135" t="s">
        <v>555</v>
      </c>
      <c r="C24" s="225"/>
      <c r="D24" s="223"/>
      <c r="E24" s="224"/>
      <c r="F24" s="225">
        <v>1</v>
      </c>
      <c r="G24" s="223" t="s">
        <v>421</v>
      </c>
      <c r="H24" s="224">
        <v>177000</v>
      </c>
      <c r="I24" s="225"/>
      <c r="J24" s="223"/>
      <c r="K24" s="224"/>
    </row>
    <row r="25" spans="1:11" ht="35.25" customHeight="1">
      <c r="A25" s="1446"/>
      <c r="B25" s="310" t="s">
        <v>556</v>
      </c>
      <c r="C25" s="225"/>
      <c r="D25" s="223"/>
      <c r="E25" s="224"/>
      <c r="F25" s="225"/>
      <c r="G25" s="223"/>
      <c r="H25" s="224"/>
      <c r="I25" s="225">
        <v>1</v>
      </c>
      <c r="J25" s="223" t="s">
        <v>421</v>
      </c>
      <c r="K25" s="224">
        <v>186000</v>
      </c>
    </row>
    <row r="26" spans="1:11" ht="19.5" customHeight="1" thickBot="1">
      <c r="A26" s="1446"/>
      <c r="B26" s="230"/>
      <c r="C26" s="226"/>
      <c r="D26" s="227"/>
      <c r="E26" s="228"/>
      <c r="F26" s="226"/>
      <c r="G26" s="227"/>
      <c r="H26" s="228"/>
      <c r="I26" s="226"/>
      <c r="J26" s="227"/>
      <c r="K26" s="228"/>
    </row>
    <row r="27" spans="1:11" s="157" customFormat="1" ht="19.5" customHeight="1" thickBot="1">
      <c r="A27" s="1447"/>
      <c r="B27" s="174" t="s">
        <v>483</v>
      </c>
      <c r="C27" s="232">
        <f>SUM(C23:C26)</f>
        <v>1</v>
      </c>
      <c r="D27" s="233"/>
      <c r="E27" s="234">
        <f>SUM(E23:E26)</f>
        <v>170000</v>
      </c>
      <c r="F27" s="232">
        <f>SUM(F23:F26)</f>
        <v>1</v>
      </c>
      <c r="G27" s="233"/>
      <c r="H27" s="234">
        <f>SUM(H23:H26)</f>
        <v>177000</v>
      </c>
      <c r="I27" s="232">
        <f>SUM(I23:I26)</f>
        <v>1</v>
      </c>
      <c r="J27" s="233"/>
      <c r="K27" s="234">
        <f>SUM(K23:K26)</f>
        <v>186000</v>
      </c>
    </row>
    <row r="28" spans="1:11" ht="9.75" customHeight="1" thickBot="1">
      <c r="A28" s="40"/>
      <c r="B28" s="41"/>
      <c r="C28" s="42"/>
      <c r="D28" s="42"/>
      <c r="E28" s="42"/>
      <c r="F28" s="42"/>
      <c r="G28" s="42"/>
      <c r="H28" s="42"/>
      <c r="I28" s="42"/>
      <c r="J28" s="42"/>
      <c r="K28" s="43"/>
    </row>
    <row r="29" spans="1:11" s="241" customFormat="1" ht="19.5" customHeight="1" thickBot="1">
      <c r="A29" s="1393" t="s">
        <v>189</v>
      </c>
      <c r="B29" s="1394"/>
      <c r="C29" s="239">
        <f>C27</f>
        <v>1</v>
      </c>
      <c r="D29" s="240"/>
      <c r="E29" s="242">
        <f>E27</f>
        <v>170000</v>
      </c>
      <c r="F29" s="239">
        <f>F27</f>
        <v>1</v>
      </c>
      <c r="G29" s="240"/>
      <c r="H29" s="242">
        <f>H27</f>
        <v>177000</v>
      </c>
      <c r="I29" s="239">
        <f>I27</f>
        <v>1</v>
      </c>
      <c r="J29" s="240"/>
      <c r="K29" s="242">
        <f>K27</f>
        <v>186000</v>
      </c>
    </row>
    <row r="30" spans="1:11" ht="9.75" customHeight="1" thickBot="1">
      <c r="A30" s="40"/>
      <c r="B30" s="41"/>
      <c r="C30" s="42"/>
      <c r="D30" s="42"/>
      <c r="E30" s="42"/>
      <c r="F30" s="42"/>
      <c r="G30" s="42"/>
      <c r="H30" s="42"/>
      <c r="I30" s="42"/>
      <c r="J30" s="42"/>
      <c r="K30" s="43"/>
    </row>
    <row r="31" spans="1:11" s="235" customFormat="1" ht="21.75" customHeight="1" thickBot="1">
      <c r="A31" s="1395" t="s">
        <v>109</v>
      </c>
      <c r="B31" s="1396"/>
      <c r="C31" s="237">
        <f>C29</f>
        <v>1</v>
      </c>
      <c r="D31" s="238"/>
      <c r="E31" s="243">
        <f>E29</f>
        <v>170000</v>
      </c>
      <c r="F31" s="237">
        <f>F29</f>
        <v>1</v>
      </c>
      <c r="G31" s="238"/>
      <c r="H31" s="243">
        <f>H29</f>
        <v>177000</v>
      </c>
      <c r="I31" s="237">
        <f>I29</f>
        <v>1</v>
      </c>
      <c r="J31" s="238"/>
      <c r="K31" s="243">
        <f>K29</f>
        <v>186000</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spans="1:11" s="236" customFormat="1" ht="22.5" customHeight="1">
      <c r="A50" s="1336" t="s">
        <v>330</v>
      </c>
      <c r="B50" s="1336"/>
      <c r="C50" s="1336"/>
      <c r="D50" s="1336"/>
      <c r="E50" s="1336"/>
      <c r="F50" s="1336"/>
      <c r="G50" s="1336"/>
      <c r="H50" s="1336"/>
      <c r="I50" s="1336"/>
      <c r="J50" s="1336"/>
      <c r="K50" s="1336"/>
    </row>
    <row r="52" spans="8:11" ht="15" customHeight="1" thickBot="1">
      <c r="H52" s="1425" t="s">
        <v>516</v>
      </c>
      <c r="I52" s="1426"/>
      <c r="J52" s="1426"/>
      <c r="K52" s="1426"/>
    </row>
    <row r="53" spans="1:11" s="41" customFormat="1" ht="19.5" customHeight="1" thickBot="1">
      <c r="A53" s="1427" t="s">
        <v>381</v>
      </c>
      <c r="B53" s="1428"/>
      <c r="C53" s="1429" t="s">
        <v>187</v>
      </c>
      <c r="D53" s="1430"/>
      <c r="E53" s="1430"/>
      <c r="F53" s="1430"/>
      <c r="G53" s="1430"/>
      <c r="H53" s="1430"/>
      <c r="I53" s="1430"/>
      <c r="J53" s="1430"/>
      <c r="K53" s="1431"/>
    </row>
    <row r="54" spans="1:11" s="41" customFormat="1" ht="19.5" customHeight="1" thickBot="1">
      <c r="A54" s="1427" t="s">
        <v>382</v>
      </c>
      <c r="B54" s="1428"/>
      <c r="C54" s="1429" t="s">
        <v>108</v>
      </c>
      <c r="D54" s="1430"/>
      <c r="E54" s="1430"/>
      <c r="F54" s="1430"/>
      <c r="G54" s="1430"/>
      <c r="H54" s="1430"/>
      <c r="I54" s="1430"/>
      <c r="J54" s="1430"/>
      <c r="K54" s="1431"/>
    </row>
    <row r="55" spans="1:11" s="41" customFormat="1" ht="19.5" customHeight="1">
      <c r="A55" s="214" t="s">
        <v>383</v>
      </c>
      <c r="B55" s="215" t="s">
        <v>384</v>
      </c>
      <c r="C55" s="1432" t="s">
        <v>55</v>
      </c>
      <c r="D55" s="1433"/>
      <c r="E55" s="1433"/>
      <c r="F55" s="1433"/>
      <c r="G55" s="1433"/>
      <c r="H55" s="1433"/>
      <c r="I55" s="1433"/>
      <c r="J55" s="1433"/>
      <c r="K55" s="1434"/>
    </row>
    <row r="56" spans="1:11" s="41" customFormat="1" ht="19.5" customHeight="1">
      <c r="A56" s="216"/>
      <c r="B56" s="217" t="s">
        <v>385</v>
      </c>
      <c r="C56" s="1435" t="s">
        <v>104</v>
      </c>
      <c r="D56" s="1436"/>
      <c r="E56" s="1436"/>
      <c r="F56" s="1436"/>
      <c r="G56" s="1436"/>
      <c r="H56" s="1436"/>
      <c r="I56" s="1436"/>
      <c r="J56" s="1436"/>
      <c r="K56" s="1437"/>
    </row>
    <row r="57" spans="1:11" s="41" customFormat="1" ht="19.5" customHeight="1">
      <c r="A57" s="216"/>
      <c r="B57" s="217" t="s">
        <v>386</v>
      </c>
      <c r="C57" s="1435" t="s">
        <v>102</v>
      </c>
      <c r="D57" s="1436"/>
      <c r="E57" s="1436"/>
      <c r="F57" s="1436"/>
      <c r="G57" s="1436"/>
      <c r="H57" s="1436"/>
      <c r="I57" s="1436"/>
      <c r="J57" s="1436"/>
      <c r="K57" s="1437"/>
    </row>
    <row r="58" spans="1:11" s="41" customFormat="1" ht="19.5" customHeight="1">
      <c r="A58" s="216"/>
      <c r="B58" s="217" t="s">
        <v>470</v>
      </c>
      <c r="C58" s="1435" t="s">
        <v>543</v>
      </c>
      <c r="D58" s="1436"/>
      <c r="E58" s="1436"/>
      <c r="F58" s="1436"/>
      <c r="G58" s="1436"/>
      <c r="H58" s="1436"/>
      <c r="I58" s="1436"/>
      <c r="J58" s="1436"/>
      <c r="K58" s="1437"/>
    </row>
    <row r="59" spans="1:11" s="41" customFormat="1" ht="27" customHeight="1">
      <c r="A59" s="216"/>
      <c r="B59" s="217" t="s">
        <v>387</v>
      </c>
      <c r="C59" s="1435" t="s">
        <v>557</v>
      </c>
      <c r="D59" s="1436"/>
      <c r="E59" s="1436"/>
      <c r="F59" s="1436"/>
      <c r="G59" s="1436"/>
      <c r="H59" s="1436"/>
      <c r="I59" s="1436"/>
      <c r="J59" s="1436"/>
      <c r="K59" s="1437"/>
    </row>
    <row r="60" spans="1:11" s="41" customFormat="1" ht="19.5" customHeight="1">
      <c r="A60" s="216"/>
      <c r="B60" s="217" t="s">
        <v>491</v>
      </c>
      <c r="C60" s="1417">
        <f>C61+C62+C63+C64</f>
        <v>139088</v>
      </c>
      <c r="D60" s="1418"/>
      <c r="E60" s="1418"/>
      <c r="F60" s="1418"/>
      <c r="G60" s="1418"/>
      <c r="H60" s="1418"/>
      <c r="I60" s="1418"/>
      <c r="J60" s="1418"/>
      <c r="K60" s="1419"/>
    </row>
    <row r="61" spans="1:11" s="41" customFormat="1" ht="19.5" customHeight="1">
      <c r="A61" s="216"/>
      <c r="B61" s="217" t="s">
        <v>636</v>
      </c>
      <c r="C61" s="1417">
        <v>139088</v>
      </c>
      <c r="D61" s="1418"/>
      <c r="E61" s="1418"/>
      <c r="F61" s="1418"/>
      <c r="G61" s="1418"/>
      <c r="H61" s="1418"/>
      <c r="I61" s="1418"/>
      <c r="J61" s="1418"/>
      <c r="K61" s="1419"/>
    </row>
    <row r="62" spans="1:11" s="41" customFormat="1" ht="19.5" customHeight="1">
      <c r="A62" s="216"/>
      <c r="B62" s="217" t="s">
        <v>542</v>
      </c>
      <c r="C62" s="1417"/>
      <c r="D62" s="1418"/>
      <c r="E62" s="1418"/>
      <c r="F62" s="1418"/>
      <c r="G62" s="1418"/>
      <c r="H62" s="1418"/>
      <c r="I62" s="1418"/>
      <c r="J62" s="1418"/>
      <c r="K62" s="1419"/>
    </row>
    <row r="63" spans="1:11" s="41" customFormat="1" ht="19.5" customHeight="1">
      <c r="A63" s="216"/>
      <c r="B63" s="217" t="s">
        <v>591</v>
      </c>
      <c r="C63" s="1417"/>
      <c r="D63" s="1418"/>
      <c r="E63" s="1418"/>
      <c r="F63" s="1418"/>
      <c r="G63" s="1418"/>
      <c r="H63" s="1418"/>
      <c r="I63" s="1418"/>
      <c r="J63" s="1418"/>
      <c r="K63" s="1419"/>
    </row>
    <row r="64" spans="1:11" s="41" customFormat="1" ht="19.5" customHeight="1" thickBot="1">
      <c r="A64" s="218"/>
      <c r="B64" s="219" t="s">
        <v>643</v>
      </c>
      <c r="C64" s="1402"/>
      <c r="D64" s="1403"/>
      <c r="E64" s="1403"/>
      <c r="F64" s="1403"/>
      <c r="G64" s="1403"/>
      <c r="H64" s="1403"/>
      <c r="I64" s="1403"/>
      <c r="J64" s="1403"/>
      <c r="K64" s="1404"/>
    </row>
    <row r="65" spans="1:11" s="41" customFormat="1" ht="30" customHeight="1" thickBot="1">
      <c r="A65" s="1405" t="s">
        <v>388</v>
      </c>
      <c r="B65" s="1406"/>
      <c r="C65" s="1406"/>
      <c r="D65" s="1406"/>
      <c r="E65" s="1406"/>
      <c r="F65" s="1406"/>
      <c r="G65" s="1406"/>
      <c r="H65" s="1406"/>
      <c r="I65" s="1406"/>
      <c r="J65" s="1406"/>
      <c r="K65" s="1407"/>
    </row>
    <row r="66" spans="1:11" s="41" customFormat="1" ht="19.5" customHeight="1">
      <c r="A66" s="1408" t="s">
        <v>465</v>
      </c>
      <c r="B66" s="1409"/>
      <c r="C66" s="1409"/>
      <c r="D66" s="1409"/>
      <c r="E66" s="1409"/>
      <c r="F66" s="1409"/>
      <c r="G66" s="1409"/>
      <c r="H66" s="1409"/>
      <c r="I66" s="1409"/>
      <c r="J66" s="1409"/>
      <c r="K66" s="1410"/>
    </row>
    <row r="67" spans="1:11" s="41" customFormat="1" ht="19.5" customHeight="1" thickBot="1">
      <c r="A67" s="1411" t="s">
        <v>193</v>
      </c>
      <c r="B67" s="1412"/>
      <c r="C67" s="1413"/>
      <c r="D67" s="1413"/>
      <c r="E67" s="1413"/>
      <c r="F67" s="1413"/>
      <c r="G67" s="1413"/>
      <c r="H67" s="1413"/>
      <c r="I67" s="1413"/>
      <c r="J67" s="1413"/>
      <c r="K67" s="1414"/>
    </row>
    <row r="68" spans="1:11" ht="30" customHeight="1" thickBot="1">
      <c r="A68" s="1422" t="s">
        <v>183</v>
      </c>
      <c r="B68" s="1423"/>
      <c r="C68" s="1399" t="s">
        <v>513</v>
      </c>
      <c r="D68" s="1400"/>
      <c r="E68" s="1401"/>
      <c r="F68" s="1399" t="s">
        <v>546</v>
      </c>
      <c r="G68" s="1400"/>
      <c r="H68" s="1401"/>
      <c r="I68" s="1399" t="s">
        <v>599</v>
      </c>
      <c r="J68" s="1400"/>
      <c r="K68" s="1401"/>
    </row>
    <row r="69" spans="1:11" ht="30" customHeight="1">
      <c r="A69" s="1297" t="s">
        <v>474</v>
      </c>
      <c r="B69" s="1420" t="s">
        <v>475</v>
      </c>
      <c r="C69" s="1397" t="s">
        <v>179</v>
      </c>
      <c r="D69" s="1398"/>
      <c r="E69" s="1415" t="s">
        <v>180</v>
      </c>
      <c r="F69" s="1397" t="s">
        <v>179</v>
      </c>
      <c r="G69" s="1398"/>
      <c r="H69" s="1415" t="s">
        <v>180</v>
      </c>
      <c r="I69" s="1397" t="s">
        <v>179</v>
      </c>
      <c r="J69" s="1398"/>
      <c r="K69" s="1415" t="s">
        <v>180</v>
      </c>
    </row>
    <row r="70" spans="1:11" ht="30" customHeight="1" thickBot="1">
      <c r="A70" s="1298"/>
      <c r="B70" s="1421"/>
      <c r="C70" s="244" t="s">
        <v>181</v>
      </c>
      <c r="D70" s="245" t="s">
        <v>182</v>
      </c>
      <c r="E70" s="1416"/>
      <c r="F70" s="244" t="s">
        <v>181</v>
      </c>
      <c r="G70" s="245" t="s">
        <v>182</v>
      </c>
      <c r="H70" s="1416"/>
      <c r="I70" s="244" t="s">
        <v>181</v>
      </c>
      <c r="J70" s="245" t="s">
        <v>182</v>
      </c>
      <c r="K70" s="1416"/>
    </row>
    <row r="71" spans="1:11" s="41" customFormat="1" ht="27" customHeight="1">
      <c r="A71" s="1390" t="s">
        <v>190</v>
      </c>
      <c r="B71" s="231" t="s">
        <v>558</v>
      </c>
      <c r="C71" s="222">
        <v>3000</v>
      </c>
      <c r="D71" s="616" t="s">
        <v>562</v>
      </c>
      <c r="E71" s="221">
        <v>3000</v>
      </c>
      <c r="F71" s="222"/>
      <c r="G71" s="622"/>
      <c r="H71" s="221"/>
      <c r="I71" s="222"/>
      <c r="J71" s="622"/>
      <c r="K71" s="221"/>
    </row>
    <row r="72" spans="1:11" s="41" customFormat="1" ht="27" customHeight="1">
      <c r="A72" s="1438"/>
      <c r="B72" s="231" t="s">
        <v>559</v>
      </c>
      <c r="C72" s="246">
        <v>12500</v>
      </c>
      <c r="D72" s="616" t="s">
        <v>562</v>
      </c>
      <c r="E72" s="248">
        <v>12500</v>
      </c>
      <c r="F72" s="246"/>
      <c r="G72" s="616"/>
      <c r="H72" s="248"/>
      <c r="I72" s="246"/>
      <c r="J72" s="623"/>
      <c r="K72" s="248"/>
    </row>
    <row r="73" spans="1:11" s="41" customFormat="1" ht="27" customHeight="1">
      <c r="A73" s="1438"/>
      <c r="B73" s="231" t="s">
        <v>560</v>
      </c>
      <c r="C73" s="246">
        <v>9500</v>
      </c>
      <c r="D73" s="616" t="s">
        <v>562</v>
      </c>
      <c r="E73" s="248">
        <v>9500</v>
      </c>
      <c r="F73" s="246"/>
      <c r="G73" s="616"/>
      <c r="H73" s="248"/>
      <c r="I73" s="246"/>
      <c r="J73" s="623"/>
      <c r="K73" s="248"/>
    </row>
    <row r="74" spans="1:11" s="41" customFormat="1" ht="27" customHeight="1">
      <c r="A74" s="1438"/>
      <c r="B74" s="135" t="s">
        <v>561</v>
      </c>
      <c r="C74" s="246"/>
      <c r="D74" s="617"/>
      <c r="E74" s="248"/>
      <c r="F74" s="246">
        <v>15000</v>
      </c>
      <c r="G74" s="616" t="s">
        <v>562</v>
      </c>
      <c r="H74" s="248">
        <v>15500</v>
      </c>
      <c r="I74" s="246">
        <v>20000</v>
      </c>
      <c r="J74" s="616" t="s">
        <v>562</v>
      </c>
      <c r="K74" s="248">
        <v>27000</v>
      </c>
    </row>
    <row r="75" spans="1:11" s="41" customFormat="1" ht="27" customHeight="1">
      <c r="A75" s="1438"/>
      <c r="B75" s="135" t="s">
        <v>563</v>
      </c>
      <c r="C75" s="246"/>
      <c r="D75" s="616"/>
      <c r="E75" s="248"/>
      <c r="F75" s="246">
        <v>10000</v>
      </c>
      <c r="G75" s="616" t="s">
        <v>422</v>
      </c>
      <c r="H75" s="248">
        <v>10500</v>
      </c>
      <c r="I75" s="246"/>
      <c r="J75" s="623"/>
      <c r="K75" s="248"/>
    </row>
    <row r="76" spans="1:11" ht="27" customHeight="1" thickBot="1">
      <c r="A76" s="1446"/>
      <c r="B76" s="229"/>
      <c r="C76" s="225"/>
      <c r="D76" s="616"/>
      <c r="E76" s="224"/>
      <c r="F76" s="225"/>
      <c r="G76" s="616"/>
      <c r="H76" s="224"/>
      <c r="I76" s="225"/>
      <c r="J76" s="616"/>
      <c r="K76" s="224"/>
    </row>
    <row r="77" spans="1:11" s="157" customFormat="1" ht="19.5" customHeight="1" thickBot="1">
      <c r="A77" s="1447"/>
      <c r="B77" s="174" t="s">
        <v>483</v>
      </c>
      <c r="C77" s="232">
        <f>SUM(C71:C76)</f>
        <v>25000</v>
      </c>
      <c r="D77" s="618" t="s">
        <v>562</v>
      </c>
      <c r="E77" s="234">
        <f>SUM(E71:E76)</f>
        <v>25000</v>
      </c>
      <c r="F77" s="232">
        <f>SUM(F71:F76)</f>
        <v>25000</v>
      </c>
      <c r="G77" s="618" t="s">
        <v>562</v>
      </c>
      <c r="H77" s="234">
        <f>SUM(H71:H76)</f>
        <v>26000</v>
      </c>
      <c r="I77" s="232">
        <f>SUM(I71:I76)</f>
        <v>20000</v>
      </c>
      <c r="J77" s="618" t="s">
        <v>562</v>
      </c>
      <c r="K77" s="234">
        <f>SUM(K71:K76)</f>
        <v>27000</v>
      </c>
    </row>
    <row r="78" spans="1:11" ht="9.75" customHeight="1" thickBot="1">
      <c r="A78" s="40"/>
      <c r="B78" s="41"/>
      <c r="C78" s="42"/>
      <c r="D78" s="619"/>
      <c r="E78" s="42"/>
      <c r="F78" s="42"/>
      <c r="G78" s="619"/>
      <c r="H78" s="42"/>
      <c r="I78" s="42"/>
      <c r="J78" s="619"/>
      <c r="K78" s="43"/>
    </row>
    <row r="79" spans="1:11" s="241" customFormat="1" ht="19.5" customHeight="1" thickBot="1">
      <c r="A79" s="1393" t="s">
        <v>192</v>
      </c>
      <c r="B79" s="1394"/>
      <c r="C79" s="239">
        <f>C77</f>
        <v>25000</v>
      </c>
      <c r="D79" s="620" t="s">
        <v>562</v>
      </c>
      <c r="E79" s="242">
        <f>E77</f>
        <v>25000</v>
      </c>
      <c r="F79" s="239">
        <f>F77</f>
        <v>25000</v>
      </c>
      <c r="G79" s="620" t="s">
        <v>562</v>
      </c>
      <c r="H79" s="242">
        <f>H77</f>
        <v>26000</v>
      </c>
      <c r="I79" s="239">
        <f>I77</f>
        <v>20000</v>
      </c>
      <c r="J79" s="620" t="s">
        <v>562</v>
      </c>
      <c r="K79" s="242">
        <f>K77</f>
        <v>27000</v>
      </c>
    </row>
    <row r="80" spans="1:11" ht="9.75" customHeight="1" thickBot="1">
      <c r="A80" s="40"/>
      <c r="B80" s="41"/>
      <c r="C80" s="42"/>
      <c r="D80" s="619"/>
      <c r="E80" s="42"/>
      <c r="F80" s="42"/>
      <c r="G80" s="619"/>
      <c r="H80" s="42"/>
      <c r="I80" s="42"/>
      <c r="J80" s="619"/>
      <c r="K80" s="43"/>
    </row>
    <row r="81" spans="1:11" s="235" customFormat="1" ht="21.75" customHeight="1" thickBot="1">
      <c r="A81" s="1395" t="s">
        <v>109</v>
      </c>
      <c r="B81" s="1396"/>
      <c r="C81" s="237">
        <f>C79</f>
        <v>25000</v>
      </c>
      <c r="D81" s="621" t="s">
        <v>562</v>
      </c>
      <c r="E81" s="243">
        <f>E79</f>
        <v>25000</v>
      </c>
      <c r="F81" s="237">
        <f>F79</f>
        <v>25000</v>
      </c>
      <c r="G81" s="621" t="s">
        <v>562</v>
      </c>
      <c r="H81" s="243">
        <f>H79</f>
        <v>26000</v>
      </c>
      <c r="I81" s="237">
        <f>I79</f>
        <v>20000</v>
      </c>
      <c r="J81" s="621" t="s">
        <v>562</v>
      </c>
      <c r="K81" s="243">
        <f>K79</f>
        <v>27000</v>
      </c>
    </row>
    <row r="82" ht="12.75" customHeight="1"/>
    <row r="83" ht="12.75" customHeight="1"/>
    <row r="84" spans="1:27" s="166" customFormat="1" ht="28.5" customHeight="1">
      <c r="A84" s="186" t="s">
        <v>420</v>
      </c>
      <c r="B84" s="1355" t="s">
        <v>545</v>
      </c>
      <c r="C84" s="996"/>
      <c r="D84" s="996"/>
      <c r="E84" s="996"/>
      <c r="F84" s="996"/>
      <c r="G84" s="996"/>
      <c r="H84" s="996"/>
      <c r="I84" s="996"/>
      <c r="J84" s="996"/>
      <c r="K84" s="996"/>
      <c r="L84" s="576"/>
      <c r="M84" s="576"/>
      <c r="N84" s="576"/>
      <c r="O84" s="576"/>
      <c r="P84" s="576"/>
      <c r="Q84" s="576"/>
      <c r="R84" s="576"/>
      <c r="S84" s="576"/>
      <c r="T84" s="576"/>
      <c r="U84" s="576"/>
      <c r="V84" s="576"/>
      <c r="W84" s="576"/>
      <c r="X84" s="576"/>
      <c r="Y84" s="576"/>
      <c r="Z84" s="576"/>
      <c r="AA84" s="576"/>
    </row>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spans="1:11" s="236" customFormat="1" ht="22.5" customHeight="1">
      <c r="A105" s="1336" t="s">
        <v>330</v>
      </c>
      <c r="B105" s="1336"/>
      <c r="C105" s="1336"/>
      <c r="D105" s="1336"/>
      <c r="E105" s="1336"/>
      <c r="F105" s="1336"/>
      <c r="G105" s="1336"/>
      <c r="H105" s="1336"/>
      <c r="I105" s="1336"/>
      <c r="J105" s="1336"/>
      <c r="K105" s="1336"/>
    </row>
    <row r="107" spans="8:11" ht="15" customHeight="1" thickBot="1">
      <c r="H107" s="1425" t="s">
        <v>516</v>
      </c>
      <c r="I107" s="1426"/>
      <c r="J107" s="1426"/>
      <c r="K107" s="1426"/>
    </row>
    <row r="108" spans="1:11" s="41" customFormat="1" ht="19.5" customHeight="1" thickBot="1">
      <c r="A108" s="1427" t="s">
        <v>381</v>
      </c>
      <c r="B108" s="1428"/>
      <c r="C108" s="1429" t="s">
        <v>187</v>
      </c>
      <c r="D108" s="1430"/>
      <c r="E108" s="1430"/>
      <c r="F108" s="1430"/>
      <c r="G108" s="1430"/>
      <c r="H108" s="1430"/>
      <c r="I108" s="1430"/>
      <c r="J108" s="1430"/>
      <c r="K108" s="1431"/>
    </row>
    <row r="109" spans="1:11" s="41" customFormat="1" ht="19.5" customHeight="1" thickBot="1">
      <c r="A109" s="1427" t="s">
        <v>382</v>
      </c>
      <c r="B109" s="1428"/>
      <c r="C109" s="1429" t="s">
        <v>108</v>
      </c>
      <c r="D109" s="1430"/>
      <c r="E109" s="1430"/>
      <c r="F109" s="1430"/>
      <c r="G109" s="1430"/>
      <c r="H109" s="1430"/>
      <c r="I109" s="1430"/>
      <c r="J109" s="1430"/>
      <c r="K109" s="1431"/>
    </row>
    <row r="110" spans="1:11" s="41" customFormat="1" ht="19.5" customHeight="1">
      <c r="A110" s="214" t="s">
        <v>383</v>
      </c>
      <c r="B110" s="215" t="s">
        <v>384</v>
      </c>
      <c r="C110" s="1432" t="s">
        <v>499</v>
      </c>
      <c r="D110" s="1433"/>
      <c r="E110" s="1433"/>
      <c r="F110" s="1433"/>
      <c r="G110" s="1433"/>
      <c r="H110" s="1433"/>
      <c r="I110" s="1433"/>
      <c r="J110" s="1433"/>
      <c r="K110" s="1434"/>
    </row>
    <row r="111" spans="1:11" s="41" customFormat="1" ht="19.5" customHeight="1">
      <c r="A111" s="216"/>
      <c r="B111" s="217" t="s">
        <v>385</v>
      </c>
      <c r="C111" s="1435" t="s">
        <v>106</v>
      </c>
      <c r="D111" s="1436"/>
      <c r="E111" s="1436"/>
      <c r="F111" s="1436"/>
      <c r="G111" s="1436"/>
      <c r="H111" s="1436"/>
      <c r="I111" s="1436"/>
      <c r="J111" s="1436"/>
      <c r="K111" s="1437"/>
    </row>
    <row r="112" spans="1:11" s="41" customFormat="1" ht="19.5" customHeight="1">
      <c r="A112" s="216"/>
      <c r="B112" s="217" t="s">
        <v>386</v>
      </c>
      <c r="C112" s="1435" t="s">
        <v>102</v>
      </c>
      <c r="D112" s="1436"/>
      <c r="E112" s="1436"/>
      <c r="F112" s="1436"/>
      <c r="G112" s="1436"/>
      <c r="H112" s="1436"/>
      <c r="I112" s="1436"/>
      <c r="J112" s="1436"/>
      <c r="K112" s="1437"/>
    </row>
    <row r="113" spans="1:11" s="41" customFormat="1" ht="19.5" customHeight="1">
      <c r="A113" s="216"/>
      <c r="B113" s="217" t="s">
        <v>470</v>
      </c>
      <c r="C113" s="1435" t="s">
        <v>544</v>
      </c>
      <c r="D113" s="1436"/>
      <c r="E113" s="1436"/>
      <c r="F113" s="1436"/>
      <c r="G113" s="1436"/>
      <c r="H113" s="1436"/>
      <c r="I113" s="1436"/>
      <c r="J113" s="1436"/>
      <c r="K113" s="1437"/>
    </row>
    <row r="114" spans="1:11" s="41" customFormat="1" ht="19.5" customHeight="1">
      <c r="A114" s="216"/>
      <c r="B114" s="217" t="s">
        <v>387</v>
      </c>
      <c r="C114" s="1435" t="s">
        <v>547</v>
      </c>
      <c r="D114" s="1436"/>
      <c r="E114" s="1436"/>
      <c r="F114" s="1436"/>
      <c r="G114" s="1436"/>
      <c r="H114" s="1436"/>
      <c r="I114" s="1436"/>
      <c r="J114" s="1436"/>
      <c r="K114" s="1437"/>
    </row>
    <row r="115" spans="1:11" s="41" customFormat="1" ht="19.5" customHeight="1">
      <c r="A115" s="216"/>
      <c r="B115" s="217" t="s">
        <v>491</v>
      </c>
      <c r="C115" s="1417">
        <f>C116+C117+C118+C119</f>
        <v>12501</v>
      </c>
      <c r="D115" s="1418"/>
      <c r="E115" s="1418"/>
      <c r="F115" s="1418"/>
      <c r="G115" s="1418"/>
      <c r="H115" s="1418"/>
      <c r="I115" s="1418"/>
      <c r="J115" s="1418"/>
      <c r="K115" s="1419"/>
    </row>
    <row r="116" spans="1:11" s="41" customFormat="1" ht="19.5" customHeight="1">
      <c r="A116" s="216"/>
      <c r="B116" s="217" t="s">
        <v>538</v>
      </c>
      <c r="C116" s="1417">
        <v>12171</v>
      </c>
      <c r="D116" s="1418"/>
      <c r="E116" s="1418"/>
      <c r="F116" s="1418"/>
      <c r="G116" s="1418"/>
      <c r="H116" s="1418"/>
      <c r="I116" s="1418"/>
      <c r="J116" s="1418"/>
      <c r="K116" s="1419"/>
    </row>
    <row r="117" spans="1:11" s="41" customFormat="1" ht="19.5" customHeight="1">
      <c r="A117" s="216"/>
      <c r="B117" s="217" t="s">
        <v>454</v>
      </c>
      <c r="C117" s="1417">
        <v>100</v>
      </c>
      <c r="D117" s="1418"/>
      <c r="E117" s="1418"/>
      <c r="F117" s="1418"/>
      <c r="G117" s="1418"/>
      <c r="H117" s="1418"/>
      <c r="I117" s="1418"/>
      <c r="J117" s="1418"/>
      <c r="K117" s="1419"/>
    </row>
    <row r="118" spans="1:11" s="41" customFormat="1" ht="19.5" customHeight="1">
      <c r="A118" s="216"/>
      <c r="B118" s="217" t="s">
        <v>508</v>
      </c>
      <c r="C118" s="1417">
        <v>110</v>
      </c>
      <c r="D118" s="1418"/>
      <c r="E118" s="1418"/>
      <c r="F118" s="1418"/>
      <c r="G118" s="1418"/>
      <c r="H118" s="1418"/>
      <c r="I118" s="1418"/>
      <c r="J118" s="1418"/>
      <c r="K118" s="1419"/>
    </row>
    <row r="119" spans="1:11" s="41" customFormat="1" ht="19.5" customHeight="1" thickBot="1">
      <c r="A119" s="218"/>
      <c r="B119" s="219" t="s">
        <v>542</v>
      </c>
      <c r="C119" s="1402">
        <v>120</v>
      </c>
      <c r="D119" s="1403"/>
      <c r="E119" s="1403"/>
      <c r="F119" s="1403"/>
      <c r="G119" s="1403"/>
      <c r="H119" s="1403"/>
      <c r="I119" s="1403"/>
      <c r="J119" s="1403"/>
      <c r="K119" s="1404"/>
    </row>
    <row r="120" spans="1:11" s="41" customFormat="1" ht="30" customHeight="1" thickBot="1">
      <c r="A120" s="1405" t="s">
        <v>388</v>
      </c>
      <c r="B120" s="1406"/>
      <c r="C120" s="1406"/>
      <c r="D120" s="1406"/>
      <c r="E120" s="1406"/>
      <c r="F120" s="1406"/>
      <c r="G120" s="1406"/>
      <c r="H120" s="1406"/>
      <c r="I120" s="1406"/>
      <c r="J120" s="1406"/>
      <c r="K120" s="1407"/>
    </row>
    <row r="121" spans="1:11" s="41" customFormat="1" ht="19.5" customHeight="1">
      <c r="A121" s="1408" t="s">
        <v>465</v>
      </c>
      <c r="B121" s="1409"/>
      <c r="C121" s="1409"/>
      <c r="D121" s="1409"/>
      <c r="E121" s="1409"/>
      <c r="F121" s="1409"/>
      <c r="G121" s="1409"/>
      <c r="H121" s="1409"/>
      <c r="I121" s="1409"/>
      <c r="J121" s="1409"/>
      <c r="K121" s="1410"/>
    </row>
    <row r="122" spans="1:11" s="41" customFormat="1" ht="19.5" customHeight="1" thickBot="1">
      <c r="A122" s="1411" t="s">
        <v>193</v>
      </c>
      <c r="B122" s="1412"/>
      <c r="C122" s="1413"/>
      <c r="D122" s="1413"/>
      <c r="E122" s="1413"/>
      <c r="F122" s="1413"/>
      <c r="G122" s="1413"/>
      <c r="H122" s="1413"/>
      <c r="I122" s="1413"/>
      <c r="J122" s="1413"/>
      <c r="K122" s="1414"/>
    </row>
    <row r="123" spans="1:11" ht="30" customHeight="1" thickBot="1">
      <c r="A123" s="1422" t="s">
        <v>183</v>
      </c>
      <c r="B123" s="1423"/>
      <c r="C123" s="1399" t="s">
        <v>513</v>
      </c>
      <c r="D123" s="1400"/>
      <c r="E123" s="1401"/>
      <c r="F123" s="1399" t="s">
        <v>546</v>
      </c>
      <c r="G123" s="1400"/>
      <c r="H123" s="1401"/>
      <c r="I123" s="1399" t="s">
        <v>599</v>
      </c>
      <c r="J123" s="1400"/>
      <c r="K123" s="1401"/>
    </row>
    <row r="124" spans="1:11" ht="30" customHeight="1">
      <c r="A124" s="1297" t="s">
        <v>474</v>
      </c>
      <c r="B124" s="1420" t="s">
        <v>475</v>
      </c>
      <c r="C124" s="1397" t="s">
        <v>179</v>
      </c>
      <c r="D124" s="1398"/>
      <c r="E124" s="1415" t="s">
        <v>180</v>
      </c>
      <c r="F124" s="1397" t="s">
        <v>179</v>
      </c>
      <c r="G124" s="1398"/>
      <c r="H124" s="1415" t="s">
        <v>180</v>
      </c>
      <c r="I124" s="1397" t="s">
        <v>179</v>
      </c>
      <c r="J124" s="1398"/>
      <c r="K124" s="1415" t="s">
        <v>180</v>
      </c>
    </row>
    <row r="125" spans="1:11" ht="30" customHeight="1" thickBot="1">
      <c r="A125" s="1298"/>
      <c r="B125" s="1421"/>
      <c r="C125" s="250" t="s">
        <v>181</v>
      </c>
      <c r="D125" s="251" t="s">
        <v>182</v>
      </c>
      <c r="E125" s="1424"/>
      <c r="F125" s="250" t="s">
        <v>181</v>
      </c>
      <c r="G125" s="251" t="s">
        <v>182</v>
      </c>
      <c r="H125" s="1424"/>
      <c r="I125" s="250" t="s">
        <v>181</v>
      </c>
      <c r="J125" s="251" t="s">
        <v>182</v>
      </c>
      <c r="K125" s="1424"/>
    </row>
    <row r="126" spans="1:11" s="41" customFormat="1" ht="36" customHeight="1">
      <c r="A126" s="1390" t="s">
        <v>194</v>
      </c>
      <c r="B126" s="231" t="s">
        <v>564</v>
      </c>
      <c r="C126" s="246"/>
      <c r="D126" s="247"/>
      <c r="E126" s="248">
        <v>100</v>
      </c>
      <c r="F126" s="246"/>
      <c r="G126" s="247"/>
      <c r="H126" s="248">
        <v>110</v>
      </c>
      <c r="I126" s="246"/>
      <c r="J126" s="247"/>
      <c r="K126" s="248">
        <v>120</v>
      </c>
    </row>
    <row r="127" spans="1:11" s="41" customFormat="1" ht="19.5" customHeight="1">
      <c r="A127" s="1438"/>
      <c r="B127" s="231"/>
      <c r="C127" s="246"/>
      <c r="D127" s="247"/>
      <c r="E127" s="248"/>
      <c r="F127" s="246"/>
      <c r="G127" s="247"/>
      <c r="H127" s="248"/>
      <c r="I127" s="246"/>
      <c r="J127" s="247"/>
      <c r="K127" s="248"/>
    </row>
    <row r="128" spans="1:11" s="41" customFormat="1" ht="19.5" customHeight="1">
      <c r="A128" s="1446"/>
      <c r="B128" s="229"/>
      <c r="C128" s="225"/>
      <c r="D128" s="223"/>
      <c r="E128" s="224"/>
      <c r="F128" s="225"/>
      <c r="G128" s="223"/>
      <c r="H128" s="224"/>
      <c r="I128" s="225"/>
      <c r="J128" s="223"/>
      <c r="K128" s="224"/>
    </row>
    <row r="129" spans="1:11" ht="19.5" customHeight="1">
      <c r="A129" s="1446"/>
      <c r="B129" s="229"/>
      <c r="C129" s="225"/>
      <c r="D129" s="223"/>
      <c r="E129" s="224"/>
      <c r="F129" s="225"/>
      <c r="G129" s="223"/>
      <c r="H129" s="224"/>
      <c r="I129" s="225"/>
      <c r="J129" s="223"/>
      <c r="K129" s="224"/>
    </row>
    <row r="130" spans="1:11" ht="19.5" customHeight="1" thickBot="1">
      <c r="A130" s="1446"/>
      <c r="B130" s="230"/>
      <c r="C130" s="226"/>
      <c r="D130" s="227"/>
      <c r="E130" s="228"/>
      <c r="F130" s="226"/>
      <c r="G130" s="227"/>
      <c r="H130" s="228"/>
      <c r="I130" s="226"/>
      <c r="J130" s="227"/>
      <c r="K130" s="228"/>
    </row>
    <row r="131" spans="1:11" s="157" customFormat="1" ht="19.5" customHeight="1" thickBot="1">
      <c r="A131" s="1447"/>
      <c r="B131" s="174" t="s">
        <v>483</v>
      </c>
      <c r="C131" s="232">
        <f>SUM(C126:C130)</f>
        <v>0</v>
      </c>
      <c r="D131" s="233"/>
      <c r="E131" s="234">
        <f>SUM(E126:E130)</f>
        <v>100</v>
      </c>
      <c r="F131" s="232">
        <f>SUM(F126:F130)</f>
        <v>0</v>
      </c>
      <c r="G131" s="233"/>
      <c r="H131" s="234">
        <f>SUM(H126:H130)</f>
        <v>110</v>
      </c>
      <c r="I131" s="232">
        <f>SUM(I126:I130)</f>
        <v>0</v>
      </c>
      <c r="J131" s="233"/>
      <c r="K131" s="234">
        <f>SUM(K126:K130)</f>
        <v>120</v>
      </c>
    </row>
    <row r="132" spans="1:11" s="241" customFormat="1" ht="19.5" customHeight="1" thickBot="1">
      <c r="A132" s="1393" t="s">
        <v>192</v>
      </c>
      <c r="B132" s="1394"/>
      <c r="C132" s="239">
        <f>C131</f>
        <v>0</v>
      </c>
      <c r="D132" s="240"/>
      <c r="E132" s="242">
        <f>E131</f>
        <v>100</v>
      </c>
      <c r="F132" s="239">
        <f>F131</f>
        <v>0</v>
      </c>
      <c r="G132" s="240"/>
      <c r="H132" s="242">
        <f>H131</f>
        <v>110</v>
      </c>
      <c r="I132" s="239">
        <f>I131</f>
        <v>0</v>
      </c>
      <c r="J132" s="240"/>
      <c r="K132" s="242">
        <f>K131</f>
        <v>120</v>
      </c>
    </row>
    <row r="133" spans="1:11" ht="9.75" customHeight="1" thickBot="1">
      <c r="A133" s="40"/>
      <c r="B133" s="41"/>
      <c r="C133" s="42"/>
      <c r="D133" s="42"/>
      <c r="E133" s="42"/>
      <c r="F133" s="42"/>
      <c r="G133" s="42"/>
      <c r="H133" s="42"/>
      <c r="I133" s="42"/>
      <c r="J133" s="42"/>
      <c r="K133" s="43"/>
    </row>
    <row r="134" spans="1:11" s="235" customFormat="1" ht="21.75" customHeight="1" thickBot="1">
      <c r="A134" s="1395" t="s">
        <v>109</v>
      </c>
      <c r="B134" s="1396"/>
      <c r="C134" s="237">
        <f>C132</f>
        <v>0</v>
      </c>
      <c r="D134" s="238"/>
      <c r="E134" s="243">
        <f>E132</f>
        <v>100</v>
      </c>
      <c r="F134" s="237">
        <f>F132</f>
        <v>0</v>
      </c>
      <c r="G134" s="238"/>
      <c r="H134" s="243">
        <f>H132</f>
        <v>110</v>
      </c>
      <c r="I134" s="237">
        <f>I132</f>
        <v>0</v>
      </c>
      <c r="J134" s="238"/>
      <c r="K134" s="243">
        <f>K132</f>
        <v>120</v>
      </c>
    </row>
    <row r="135" ht="12.75" customHeight="1"/>
    <row r="136" ht="12.75" customHeight="1"/>
    <row r="137" spans="1:27" s="166" customFormat="1" ht="28.5" customHeight="1">
      <c r="A137" s="186" t="s">
        <v>420</v>
      </c>
      <c r="B137" s="1355" t="s">
        <v>545</v>
      </c>
      <c r="C137" s="996"/>
      <c r="D137" s="996"/>
      <c r="E137" s="996"/>
      <c r="F137" s="996"/>
      <c r="G137" s="996"/>
      <c r="H137" s="996"/>
      <c r="I137" s="996"/>
      <c r="J137" s="996"/>
      <c r="K137" s="996"/>
      <c r="L137" s="576"/>
      <c r="M137" s="576"/>
      <c r="N137" s="576"/>
      <c r="O137" s="576"/>
      <c r="P137" s="576"/>
      <c r="Q137" s="576"/>
      <c r="R137" s="576"/>
      <c r="S137" s="576"/>
      <c r="T137" s="576"/>
      <c r="U137" s="576"/>
      <c r="V137" s="576"/>
      <c r="W137" s="576"/>
      <c r="X137" s="576"/>
      <c r="Y137" s="576"/>
      <c r="Z137" s="576"/>
      <c r="AA137" s="576"/>
    </row>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spans="1:11" s="236" customFormat="1" ht="22.5" customHeight="1">
      <c r="A157" s="1336" t="s">
        <v>330</v>
      </c>
      <c r="B157" s="1336"/>
      <c r="C157" s="1336"/>
      <c r="D157" s="1336"/>
      <c r="E157" s="1336"/>
      <c r="F157" s="1336"/>
      <c r="G157" s="1336"/>
      <c r="H157" s="1336"/>
      <c r="I157" s="1336"/>
      <c r="J157" s="1336"/>
      <c r="K157" s="1336"/>
    </row>
    <row r="159" spans="8:11" ht="15" customHeight="1" thickBot="1">
      <c r="H159" s="1425" t="s">
        <v>516</v>
      </c>
      <c r="I159" s="1426"/>
      <c r="J159" s="1426"/>
      <c r="K159" s="1426"/>
    </row>
    <row r="160" spans="1:11" s="41" customFormat="1" ht="19.5" customHeight="1" thickBot="1">
      <c r="A160" s="1427" t="s">
        <v>381</v>
      </c>
      <c r="B160" s="1428"/>
      <c r="C160" s="1429" t="s">
        <v>187</v>
      </c>
      <c r="D160" s="1430"/>
      <c r="E160" s="1430"/>
      <c r="F160" s="1430"/>
      <c r="G160" s="1430"/>
      <c r="H160" s="1430"/>
      <c r="I160" s="1430"/>
      <c r="J160" s="1430"/>
      <c r="K160" s="1431"/>
    </row>
    <row r="161" spans="1:11" s="41" customFormat="1" ht="19.5" customHeight="1" thickBot="1">
      <c r="A161" s="1427" t="s">
        <v>382</v>
      </c>
      <c r="B161" s="1428"/>
      <c r="C161" s="1429" t="s">
        <v>108</v>
      </c>
      <c r="D161" s="1430"/>
      <c r="E161" s="1430"/>
      <c r="F161" s="1430"/>
      <c r="G161" s="1430"/>
      <c r="H161" s="1430"/>
      <c r="I161" s="1430"/>
      <c r="J161" s="1430"/>
      <c r="K161" s="1431"/>
    </row>
    <row r="162" spans="1:11" s="41" customFormat="1" ht="19.5" customHeight="1">
      <c r="A162" s="214" t="s">
        <v>383</v>
      </c>
      <c r="B162" s="215" t="s">
        <v>384</v>
      </c>
      <c r="C162" s="1432" t="s">
        <v>113</v>
      </c>
      <c r="D162" s="1433"/>
      <c r="E162" s="1433"/>
      <c r="F162" s="1433"/>
      <c r="G162" s="1433"/>
      <c r="H162" s="1433"/>
      <c r="I162" s="1433"/>
      <c r="J162" s="1433"/>
      <c r="K162" s="1434"/>
    </row>
    <row r="163" spans="1:11" s="41" customFormat="1" ht="19.5" customHeight="1">
      <c r="A163" s="216"/>
      <c r="B163" s="217" t="s">
        <v>385</v>
      </c>
      <c r="C163" s="1435" t="s">
        <v>51</v>
      </c>
      <c r="D163" s="1436"/>
      <c r="E163" s="1436"/>
      <c r="F163" s="1436"/>
      <c r="G163" s="1436"/>
      <c r="H163" s="1436"/>
      <c r="I163" s="1436"/>
      <c r="J163" s="1436"/>
      <c r="K163" s="1437"/>
    </row>
    <row r="164" spans="1:11" s="41" customFormat="1" ht="19.5" customHeight="1">
      <c r="A164" s="216"/>
      <c r="B164" s="217" t="s">
        <v>386</v>
      </c>
      <c r="C164" s="1435" t="s">
        <v>102</v>
      </c>
      <c r="D164" s="1436"/>
      <c r="E164" s="1436"/>
      <c r="F164" s="1436"/>
      <c r="G164" s="1436"/>
      <c r="H164" s="1436"/>
      <c r="I164" s="1436"/>
      <c r="J164" s="1436"/>
      <c r="K164" s="1437"/>
    </row>
    <row r="165" spans="1:11" s="41" customFormat="1" ht="19.5" customHeight="1">
      <c r="A165" s="216"/>
      <c r="B165" s="217" t="s">
        <v>470</v>
      </c>
      <c r="C165" s="1435" t="s">
        <v>509</v>
      </c>
      <c r="D165" s="1436"/>
      <c r="E165" s="1436"/>
      <c r="F165" s="1436"/>
      <c r="G165" s="1436"/>
      <c r="H165" s="1436"/>
      <c r="I165" s="1436"/>
      <c r="J165" s="1436"/>
      <c r="K165" s="1437"/>
    </row>
    <row r="166" spans="1:11" s="41" customFormat="1" ht="19.5" customHeight="1">
      <c r="A166" s="216"/>
      <c r="B166" s="217" t="s">
        <v>387</v>
      </c>
      <c r="C166" s="1435" t="s">
        <v>500</v>
      </c>
      <c r="D166" s="1436"/>
      <c r="E166" s="1436"/>
      <c r="F166" s="1436"/>
      <c r="G166" s="1436"/>
      <c r="H166" s="1436"/>
      <c r="I166" s="1436"/>
      <c r="J166" s="1436"/>
      <c r="K166" s="1437"/>
    </row>
    <row r="167" spans="1:11" s="41" customFormat="1" ht="19.5" customHeight="1">
      <c r="A167" s="216"/>
      <c r="B167" s="217" t="s">
        <v>491</v>
      </c>
      <c r="C167" s="1417">
        <f>C168+C169+C170+C171</f>
        <v>16678</v>
      </c>
      <c r="D167" s="1418"/>
      <c r="E167" s="1418"/>
      <c r="F167" s="1418"/>
      <c r="G167" s="1418"/>
      <c r="H167" s="1418"/>
      <c r="I167" s="1418"/>
      <c r="J167" s="1418"/>
      <c r="K167" s="1419"/>
    </row>
    <row r="168" spans="1:11" s="41" customFormat="1" ht="19.5" customHeight="1">
      <c r="A168" s="216"/>
      <c r="B168" s="217" t="s">
        <v>538</v>
      </c>
      <c r="C168" s="1417">
        <v>13233</v>
      </c>
      <c r="D168" s="1418"/>
      <c r="E168" s="1418"/>
      <c r="F168" s="1418"/>
      <c r="G168" s="1418"/>
      <c r="H168" s="1418"/>
      <c r="I168" s="1418"/>
      <c r="J168" s="1418"/>
      <c r="K168" s="1419"/>
    </row>
    <row r="169" spans="1:11" s="41" customFormat="1" ht="19.5" customHeight="1">
      <c r="A169" s="216"/>
      <c r="B169" s="217" t="s">
        <v>454</v>
      </c>
      <c r="C169" s="1417">
        <v>1100</v>
      </c>
      <c r="D169" s="1418"/>
      <c r="E169" s="1418"/>
      <c r="F169" s="1418"/>
      <c r="G169" s="1418"/>
      <c r="H169" s="1418"/>
      <c r="I169" s="1418"/>
      <c r="J169" s="1418"/>
      <c r="K169" s="1419"/>
    </row>
    <row r="170" spans="1:11" s="41" customFormat="1" ht="19.5" customHeight="1">
      <c r="A170" s="216"/>
      <c r="B170" s="217" t="s">
        <v>508</v>
      </c>
      <c r="C170" s="1417">
        <v>1144</v>
      </c>
      <c r="D170" s="1418"/>
      <c r="E170" s="1418"/>
      <c r="F170" s="1418"/>
      <c r="G170" s="1418"/>
      <c r="H170" s="1418"/>
      <c r="I170" s="1418"/>
      <c r="J170" s="1418"/>
      <c r="K170" s="1419"/>
    </row>
    <row r="171" spans="1:11" s="41" customFormat="1" ht="19.5" customHeight="1" thickBot="1">
      <c r="A171" s="218"/>
      <c r="B171" s="219" t="s">
        <v>542</v>
      </c>
      <c r="C171" s="1402">
        <v>1201</v>
      </c>
      <c r="D171" s="1403"/>
      <c r="E171" s="1403"/>
      <c r="F171" s="1403"/>
      <c r="G171" s="1403"/>
      <c r="H171" s="1403"/>
      <c r="I171" s="1403"/>
      <c r="J171" s="1403"/>
      <c r="K171" s="1404"/>
    </row>
    <row r="172" spans="1:11" s="41" customFormat="1" ht="30" customHeight="1" thickBot="1">
      <c r="A172" s="1405" t="s">
        <v>388</v>
      </c>
      <c r="B172" s="1406"/>
      <c r="C172" s="1406"/>
      <c r="D172" s="1406"/>
      <c r="E172" s="1406"/>
      <c r="F172" s="1406"/>
      <c r="G172" s="1406"/>
      <c r="H172" s="1406"/>
      <c r="I172" s="1406"/>
      <c r="J172" s="1406"/>
      <c r="K172" s="1407"/>
    </row>
    <row r="173" spans="1:11" s="41" customFormat="1" ht="19.5" customHeight="1">
      <c r="A173" s="1408" t="s">
        <v>389</v>
      </c>
      <c r="B173" s="1409"/>
      <c r="C173" s="1409"/>
      <c r="D173" s="1409"/>
      <c r="E173" s="1409"/>
      <c r="F173" s="1409"/>
      <c r="G173" s="1409"/>
      <c r="H173" s="1409"/>
      <c r="I173" s="1409"/>
      <c r="J173" s="1409"/>
      <c r="K173" s="1410"/>
    </row>
    <row r="174" spans="1:11" s="41" customFormat="1" ht="19.5" customHeight="1" thickBot="1">
      <c r="A174" s="1411" t="s">
        <v>225</v>
      </c>
      <c r="B174" s="1412"/>
      <c r="C174" s="1413"/>
      <c r="D174" s="1413"/>
      <c r="E174" s="1413"/>
      <c r="F174" s="1413"/>
      <c r="G174" s="1413"/>
      <c r="H174" s="1413"/>
      <c r="I174" s="1413"/>
      <c r="J174" s="1413"/>
      <c r="K174" s="1414"/>
    </row>
    <row r="175" spans="1:11" ht="30" customHeight="1" thickBot="1">
      <c r="A175" s="1422" t="s">
        <v>183</v>
      </c>
      <c r="B175" s="1423"/>
      <c r="C175" s="1399" t="s">
        <v>513</v>
      </c>
      <c r="D175" s="1400"/>
      <c r="E175" s="1401"/>
      <c r="F175" s="1399" t="s">
        <v>546</v>
      </c>
      <c r="G175" s="1400"/>
      <c r="H175" s="1401"/>
      <c r="I175" s="1399" t="s">
        <v>599</v>
      </c>
      <c r="J175" s="1400"/>
      <c r="K175" s="1401"/>
    </row>
    <row r="176" spans="1:11" ht="30" customHeight="1">
      <c r="A176" s="1297" t="s">
        <v>474</v>
      </c>
      <c r="B176" s="1420" t="s">
        <v>475</v>
      </c>
      <c r="C176" s="1397" t="s">
        <v>179</v>
      </c>
      <c r="D176" s="1398"/>
      <c r="E176" s="1415" t="s">
        <v>180</v>
      </c>
      <c r="F176" s="1397" t="s">
        <v>179</v>
      </c>
      <c r="G176" s="1398"/>
      <c r="H176" s="1415" t="s">
        <v>180</v>
      </c>
      <c r="I176" s="1397" t="s">
        <v>179</v>
      </c>
      <c r="J176" s="1398"/>
      <c r="K176" s="1415" t="s">
        <v>180</v>
      </c>
    </row>
    <row r="177" spans="1:11" ht="30" customHeight="1" thickBot="1">
      <c r="A177" s="1298"/>
      <c r="B177" s="1421"/>
      <c r="C177" s="244" t="s">
        <v>181</v>
      </c>
      <c r="D177" s="245" t="s">
        <v>182</v>
      </c>
      <c r="E177" s="1416"/>
      <c r="F177" s="244" t="s">
        <v>181</v>
      </c>
      <c r="G177" s="245" t="s">
        <v>182</v>
      </c>
      <c r="H177" s="1416"/>
      <c r="I177" s="244" t="s">
        <v>181</v>
      </c>
      <c r="J177" s="245" t="s">
        <v>182</v>
      </c>
      <c r="K177" s="1416"/>
    </row>
    <row r="178" spans="1:11" s="41" customFormat="1" ht="27" customHeight="1">
      <c r="A178" s="1443" t="s">
        <v>226</v>
      </c>
      <c r="B178" s="134" t="s">
        <v>565</v>
      </c>
      <c r="C178" s="222">
        <v>1</v>
      </c>
      <c r="D178" s="220" t="s">
        <v>492</v>
      </c>
      <c r="E178" s="221">
        <v>450</v>
      </c>
      <c r="F178" s="222"/>
      <c r="G178" s="220"/>
      <c r="H178" s="221"/>
      <c r="I178" s="222"/>
      <c r="J178" s="220"/>
      <c r="K178" s="221"/>
    </row>
    <row r="179" spans="1:11" s="41" customFormat="1" ht="27" customHeight="1">
      <c r="A179" s="1444"/>
      <c r="B179" s="135" t="s">
        <v>566</v>
      </c>
      <c r="C179" s="226">
        <v>1</v>
      </c>
      <c r="D179" s="223" t="s">
        <v>492</v>
      </c>
      <c r="E179" s="228">
        <v>450</v>
      </c>
      <c r="F179" s="226"/>
      <c r="G179" s="227"/>
      <c r="H179" s="228"/>
      <c r="I179" s="226"/>
      <c r="J179" s="227"/>
      <c r="K179" s="228"/>
    </row>
    <row r="180" spans="1:11" s="41" customFormat="1" ht="27" customHeight="1">
      <c r="A180" s="1444"/>
      <c r="B180" s="231" t="s">
        <v>159</v>
      </c>
      <c r="C180" s="226">
        <v>1</v>
      </c>
      <c r="D180" s="223" t="s">
        <v>492</v>
      </c>
      <c r="E180" s="228">
        <v>200</v>
      </c>
      <c r="F180" s="226">
        <v>1</v>
      </c>
      <c r="G180" s="227" t="s">
        <v>492</v>
      </c>
      <c r="H180" s="228">
        <v>1144</v>
      </c>
      <c r="I180" s="226">
        <v>1</v>
      </c>
      <c r="J180" s="227" t="s">
        <v>492</v>
      </c>
      <c r="K180" s="228">
        <v>1201</v>
      </c>
    </row>
    <row r="181" spans="1:11" s="41" customFormat="1" ht="27" customHeight="1">
      <c r="A181" s="1444"/>
      <c r="B181" s="135"/>
      <c r="C181" s="225"/>
      <c r="D181" s="223"/>
      <c r="E181" s="224"/>
      <c r="F181" s="225"/>
      <c r="G181" s="223"/>
      <c r="H181" s="224"/>
      <c r="I181" s="225"/>
      <c r="J181" s="223"/>
      <c r="K181" s="224"/>
    </row>
    <row r="182" spans="1:11" s="41" customFormat="1" ht="27" customHeight="1">
      <c r="A182" s="1444"/>
      <c r="B182" s="135"/>
      <c r="C182" s="225"/>
      <c r="D182" s="223"/>
      <c r="E182" s="224"/>
      <c r="F182" s="225"/>
      <c r="G182" s="223"/>
      <c r="H182" s="224"/>
      <c r="I182" s="225"/>
      <c r="J182" s="223"/>
      <c r="K182" s="224"/>
    </row>
    <row r="183" spans="1:11" s="41" customFormat="1" ht="27" customHeight="1" thickBot="1">
      <c r="A183" s="1444"/>
      <c r="B183" s="231"/>
      <c r="C183" s="226"/>
      <c r="D183" s="227"/>
      <c r="E183" s="228"/>
      <c r="F183" s="226"/>
      <c r="G183" s="223"/>
      <c r="H183" s="228"/>
      <c r="I183" s="225"/>
      <c r="J183" s="223"/>
      <c r="K183" s="224"/>
    </row>
    <row r="184" spans="1:11" s="157" customFormat="1" ht="19.5" customHeight="1" thickBot="1">
      <c r="A184" s="1445"/>
      <c r="B184" s="174" t="s">
        <v>483</v>
      </c>
      <c r="C184" s="232">
        <f>SUM(C178:C183)</f>
        <v>3</v>
      </c>
      <c r="D184" s="233"/>
      <c r="E184" s="232">
        <f>SUM(E178:E183)</f>
        <v>1100</v>
      </c>
      <c r="F184" s="232">
        <f>SUM(F178:F183)</f>
        <v>1</v>
      </c>
      <c r="G184" s="233"/>
      <c r="H184" s="232">
        <f>SUM(H178:H183)</f>
        <v>1144</v>
      </c>
      <c r="I184" s="232">
        <f>SUM(I178:I183)</f>
        <v>1</v>
      </c>
      <c r="J184" s="233"/>
      <c r="K184" s="232">
        <f>SUM(K178:K183)</f>
        <v>1201</v>
      </c>
    </row>
    <row r="185" spans="1:11" s="241" customFormat="1" ht="19.5" customHeight="1" thickBot="1">
      <c r="A185" s="1393" t="s">
        <v>227</v>
      </c>
      <c r="B185" s="1394"/>
      <c r="C185" s="239">
        <f>C184</f>
        <v>3</v>
      </c>
      <c r="D185" s="240"/>
      <c r="E185" s="242">
        <f>E184</f>
        <v>1100</v>
      </c>
      <c r="F185" s="239">
        <f>F184</f>
        <v>1</v>
      </c>
      <c r="G185" s="240"/>
      <c r="H185" s="242">
        <f>H184</f>
        <v>1144</v>
      </c>
      <c r="I185" s="239">
        <f>I184</f>
        <v>1</v>
      </c>
      <c r="J185" s="240"/>
      <c r="K185" s="242">
        <f>K184</f>
        <v>1201</v>
      </c>
    </row>
    <row r="186" spans="1:11" ht="9.75" customHeight="1" thickBot="1">
      <c r="A186" s="40"/>
      <c r="B186" s="41"/>
      <c r="C186" s="42"/>
      <c r="D186" s="42"/>
      <c r="E186" s="42"/>
      <c r="F186" s="42"/>
      <c r="G186" s="42"/>
      <c r="H186" s="42"/>
      <c r="I186" s="42"/>
      <c r="J186" s="42"/>
      <c r="K186" s="43"/>
    </row>
    <row r="187" spans="1:11" s="235" customFormat="1" ht="21.75" customHeight="1" thickBot="1">
      <c r="A187" s="1395" t="s">
        <v>109</v>
      </c>
      <c r="B187" s="1396"/>
      <c r="C187" s="237">
        <f>C185</f>
        <v>3</v>
      </c>
      <c r="D187" s="238"/>
      <c r="E187" s="243">
        <f>E185</f>
        <v>1100</v>
      </c>
      <c r="F187" s="237">
        <f>F185</f>
        <v>1</v>
      </c>
      <c r="G187" s="238"/>
      <c r="H187" s="243">
        <f>H185</f>
        <v>1144</v>
      </c>
      <c r="I187" s="237">
        <f>I185</f>
        <v>1</v>
      </c>
      <c r="J187" s="238"/>
      <c r="K187" s="243">
        <f>K185</f>
        <v>1201</v>
      </c>
    </row>
    <row r="188" ht="12.75" customHeight="1"/>
    <row r="189" ht="12.75" customHeight="1"/>
    <row r="190" spans="1:27" s="166" customFormat="1" ht="28.5" customHeight="1">
      <c r="A190" s="186" t="s">
        <v>420</v>
      </c>
      <c r="B190" s="1355" t="s">
        <v>545</v>
      </c>
      <c r="C190" s="996"/>
      <c r="D190" s="996"/>
      <c r="E190" s="996"/>
      <c r="F190" s="996"/>
      <c r="G190" s="996"/>
      <c r="H190" s="996"/>
      <c r="I190" s="996"/>
      <c r="J190" s="996"/>
      <c r="K190" s="996"/>
      <c r="L190" s="576"/>
      <c r="M190" s="576"/>
      <c r="N190" s="576"/>
      <c r="O190" s="576"/>
      <c r="P190" s="576"/>
      <c r="Q190" s="576"/>
      <c r="R190" s="576"/>
      <c r="S190" s="576"/>
      <c r="T190" s="576"/>
      <c r="U190" s="576"/>
      <c r="V190" s="576"/>
      <c r="W190" s="576"/>
      <c r="X190" s="576"/>
      <c r="Y190" s="576"/>
      <c r="Z190" s="576"/>
      <c r="AA190" s="576"/>
    </row>
    <row r="191" ht="12.75" customHeight="1"/>
    <row r="192" spans="1:20" ht="42" customHeight="1">
      <c r="A192" s="186" t="s">
        <v>12</v>
      </c>
      <c r="B192" s="1439" t="s">
        <v>114</v>
      </c>
      <c r="C192" s="996"/>
      <c r="D192" s="996"/>
      <c r="E192" s="996"/>
      <c r="F192" s="996"/>
      <c r="G192" s="996"/>
      <c r="H192" s="996"/>
      <c r="I192" s="996"/>
      <c r="J192" s="996"/>
      <c r="K192" s="996"/>
      <c r="L192" s="393"/>
      <c r="M192" s="393"/>
      <c r="N192" s="393"/>
      <c r="O192" s="393"/>
      <c r="P192" s="393"/>
      <c r="Q192" s="393"/>
      <c r="R192" s="393"/>
      <c r="S192" s="393"/>
      <c r="T192" s="393"/>
    </row>
    <row r="193" ht="12.75" customHeight="1"/>
    <row r="194" ht="12.75" customHeight="1"/>
    <row r="196" spans="1:11" s="236" customFormat="1" ht="22.5" customHeight="1">
      <c r="A196" s="1336" t="s">
        <v>330</v>
      </c>
      <c r="B196" s="1336"/>
      <c r="C196" s="1336"/>
      <c r="D196" s="1336"/>
      <c r="E196" s="1336"/>
      <c r="F196" s="1336"/>
      <c r="G196" s="1336"/>
      <c r="H196" s="1336"/>
      <c r="I196" s="1336"/>
      <c r="J196" s="1336"/>
      <c r="K196" s="1336"/>
    </row>
    <row r="198" spans="8:11" ht="15" customHeight="1" thickBot="1">
      <c r="H198" s="1425" t="s">
        <v>516</v>
      </c>
      <c r="I198" s="1426"/>
      <c r="J198" s="1426"/>
      <c r="K198" s="1426"/>
    </row>
    <row r="199" spans="1:11" s="41" customFormat="1" ht="19.5" customHeight="1" thickBot="1">
      <c r="A199" s="1427" t="s">
        <v>381</v>
      </c>
      <c r="B199" s="1428"/>
      <c r="C199" s="1429" t="s">
        <v>156</v>
      </c>
      <c r="D199" s="1430"/>
      <c r="E199" s="1430"/>
      <c r="F199" s="1430"/>
      <c r="G199" s="1430"/>
      <c r="H199" s="1430"/>
      <c r="I199" s="1430"/>
      <c r="J199" s="1430"/>
      <c r="K199" s="1431"/>
    </row>
    <row r="200" spans="1:11" s="41" customFormat="1" ht="19.5" customHeight="1" thickBot="1">
      <c r="A200" s="1427" t="s">
        <v>382</v>
      </c>
      <c r="B200" s="1428"/>
      <c r="C200" s="1429" t="s">
        <v>108</v>
      </c>
      <c r="D200" s="1430"/>
      <c r="E200" s="1430"/>
      <c r="F200" s="1430"/>
      <c r="G200" s="1430"/>
      <c r="H200" s="1430"/>
      <c r="I200" s="1430"/>
      <c r="J200" s="1430"/>
      <c r="K200" s="1431"/>
    </row>
    <row r="201" spans="1:11" s="41" customFormat="1" ht="19.5" customHeight="1">
      <c r="A201" s="214" t="s">
        <v>383</v>
      </c>
      <c r="B201" s="215" t="s">
        <v>384</v>
      </c>
      <c r="C201" s="1432" t="s">
        <v>110</v>
      </c>
      <c r="D201" s="1433"/>
      <c r="E201" s="1433"/>
      <c r="F201" s="1433"/>
      <c r="G201" s="1433"/>
      <c r="H201" s="1433"/>
      <c r="I201" s="1433"/>
      <c r="J201" s="1433"/>
      <c r="K201" s="1434"/>
    </row>
    <row r="202" spans="1:11" s="41" customFormat="1" ht="19.5" customHeight="1">
      <c r="A202" s="216"/>
      <c r="B202" s="217" t="s">
        <v>385</v>
      </c>
      <c r="C202" s="1435" t="s">
        <v>107</v>
      </c>
      <c r="D202" s="1436"/>
      <c r="E202" s="1436"/>
      <c r="F202" s="1436"/>
      <c r="G202" s="1436"/>
      <c r="H202" s="1436"/>
      <c r="I202" s="1436"/>
      <c r="J202" s="1436"/>
      <c r="K202" s="1437"/>
    </row>
    <row r="203" spans="1:11" s="41" customFormat="1" ht="19.5" customHeight="1">
      <c r="A203" s="216"/>
      <c r="B203" s="217" t="s">
        <v>386</v>
      </c>
      <c r="C203" s="1435" t="s">
        <v>102</v>
      </c>
      <c r="D203" s="1436"/>
      <c r="E203" s="1436"/>
      <c r="F203" s="1436"/>
      <c r="G203" s="1436"/>
      <c r="H203" s="1436"/>
      <c r="I203" s="1436"/>
      <c r="J203" s="1436"/>
      <c r="K203" s="1437"/>
    </row>
    <row r="204" spans="1:11" s="41" customFormat="1" ht="19.5" customHeight="1">
      <c r="A204" s="216"/>
      <c r="B204" s="217" t="s">
        <v>470</v>
      </c>
      <c r="C204" s="1435" t="s">
        <v>112</v>
      </c>
      <c r="D204" s="1436"/>
      <c r="E204" s="1436"/>
      <c r="F204" s="1436"/>
      <c r="G204" s="1436"/>
      <c r="H204" s="1436"/>
      <c r="I204" s="1436"/>
      <c r="J204" s="1436"/>
      <c r="K204" s="1437"/>
    </row>
    <row r="205" spans="1:11" s="41" customFormat="1" ht="19.5" customHeight="1">
      <c r="A205" s="216"/>
      <c r="B205" s="217" t="s">
        <v>387</v>
      </c>
      <c r="C205" s="1435" t="s">
        <v>511</v>
      </c>
      <c r="D205" s="1436"/>
      <c r="E205" s="1436"/>
      <c r="F205" s="1436"/>
      <c r="G205" s="1436"/>
      <c r="H205" s="1436"/>
      <c r="I205" s="1436"/>
      <c r="J205" s="1436"/>
      <c r="K205" s="1437"/>
    </row>
    <row r="206" spans="1:11" s="41" customFormat="1" ht="19.5" customHeight="1">
      <c r="A206" s="216"/>
      <c r="B206" s="217" t="s">
        <v>491</v>
      </c>
      <c r="C206" s="1417">
        <f>C207+C208+C209+C210</f>
        <v>10475</v>
      </c>
      <c r="D206" s="1418"/>
      <c r="E206" s="1418"/>
      <c r="F206" s="1418"/>
      <c r="G206" s="1418"/>
      <c r="H206" s="1418"/>
      <c r="I206" s="1418"/>
      <c r="J206" s="1418"/>
      <c r="K206" s="1419"/>
    </row>
    <row r="207" spans="1:11" s="41" customFormat="1" ht="19.5" customHeight="1">
      <c r="A207" s="216"/>
      <c r="B207" s="217" t="s">
        <v>538</v>
      </c>
      <c r="C207" s="1417">
        <v>8125</v>
      </c>
      <c r="D207" s="1418"/>
      <c r="E207" s="1418"/>
      <c r="F207" s="1418"/>
      <c r="G207" s="1418"/>
      <c r="H207" s="1418"/>
      <c r="I207" s="1418"/>
      <c r="J207" s="1418"/>
      <c r="K207" s="1419"/>
    </row>
    <row r="208" spans="1:11" s="41" customFormat="1" ht="19.5" customHeight="1">
      <c r="A208" s="216"/>
      <c r="B208" s="217" t="s">
        <v>454</v>
      </c>
      <c r="C208" s="1417">
        <v>750</v>
      </c>
      <c r="D208" s="1418"/>
      <c r="E208" s="1418"/>
      <c r="F208" s="1418"/>
      <c r="G208" s="1418"/>
      <c r="H208" s="1418"/>
      <c r="I208" s="1418"/>
      <c r="J208" s="1418"/>
      <c r="K208" s="1419"/>
    </row>
    <row r="209" spans="1:11" s="41" customFormat="1" ht="19.5" customHeight="1">
      <c r="A209" s="216"/>
      <c r="B209" s="217" t="s">
        <v>508</v>
      </c>
      <c r="C209" s="1417">
        <v>780</v>
      </c>
      <c r="D209" s="1418"/>
      <c r="E209" s="1418"/>
      <c r="F209" s="1418"/>
      <c r="G209" s="1418"/>
      <c r="H209" s="1418"/>
      <c r="I209" s="1418"/>
      <c r="J209" s="1418"/>
      <c r="K209" s="1419"/>
    </row>
    <row r="210" spans="1:11" s="41" customFormat="1" ht="19.5" customHeight="1" thickBot="1">
      <c r="A210" s="218"/>
      <c r="B210" s="219" t="s">
        <v>542</v>
      </c>
      <c r="C210" s="1402">
        <v>820</v>
      </c>
      <c r="D210" s="1403"/>
      <c r="E210" s="1403"/>
      <c r="F210" s="1403"/>
      <c r="G210" s="1403"/>
      <c r="H210" s="1403"/>
      <c r="I210" s="1403"/>
      <c r="J210" s="1403"/>
      <c r="K210" s="1404"/>
    </row>
    <row r="211" spans="1:11" s="41" customFormat="1" ht="30" customHeight="1" thickBot="1">
      <c r="A211" s="1405" t="s">
        <v>388</v>
      </c>
      <c r="B211" s="1406"/>
      <c r="C211" s="1406"/>
      <c r="D211" s="1406"/>
      <c r="E211" s="1406"/>
      <c r="F211" s="1406"/>
      <c r="G211" s="1406"/>
      <c r="H211" s="1406"/>
      <c r="I211" s="1406"/>
      <c r="J211" s="1406"/>
      <c r="K211" s="1407"/>
    </row>
    <row r="212" spans="1:11" s="41" customFormat="1" ht="19.5" customHeight="1">
      <c r="A212" s="1408" t="s">
        <v>465</v>
      </c>
      <c r="B212" s="1409"/>
      <c r="C212" s="1409"/>
      <c r="D212" s="1409"/>
      <c r="E212" s="1409"/>
      <c r="F212" s="1409"/>
      <c r="G212" s="1409"/>
      <c r="H212" s="1409"/>
      <c r="I212" s="1409"/>
      <c r="J212" s="1409"/>
      <c r="K212" s="1410"/>
    </row>
    <row r="213" spans="1:11" s="41" customFormat="1" ht="19.5" customHeight="1" thickBot="1">
      <c r="A213" s="1411" t="s">
        <v>193</v>
      </c>
      <c r="B213" s="1412"/>
      <c r="C213" s="1413"/>
      <c r="D213" s="1413"/>
      <c r="E213" s="1413"/>
      <c r="F213" s="1413"/>
      <c r="G213" s="1413"/>
      <c r="H213" s="1413"/>
      <c r="I213" s="1413"/>
      <c r="J213" s="1413"/>
      <c r="K213" s="1414"/>
    </row>
    <row r="214" spans="1:11" ht="30" customHeight="1" thickBot="1">
      <c r="A214" s="1422" t="s">
        <v>183</v>
      </c>
      <c r="B214" s="1423"/>
      <c r="C214" s="1399" t="s">
        <v>513</v>
      </c>
      <c r="D214" s="1400"/>
      <c r="E214" s="1401"/>
      <c r="F214" s="1399" t="s">
        <v>546</v>
      </c>
      <c r="G214" s="1400"/>
      <c r="H214" s="1401"/>
      <c r="I214" s="1399" t="s">
        <v>599</v>
      </c>
      <c r="J214" s="1400"/>
      <c r="K214" s="1401"/>
    </row>
    <row r="215" spans="1:11" ht="30" customHeight="1">
      <c r="A215" s="1297" t="s">
        <v>474</v>
      </c>
      <c r="B215" s="1420" t="s">
        <v>475</v>
      </c>
      <c r="C215" s="1397" t="s">
        <v>179</v>
      </c>
      <c r="D215" s="1398"/>
      <c r="E215" s="1415" t="s">
        <v>180</v>
      </c>
      <c r="F215" s="1397" t="s">
        <v>179</v>
      </c>
      <c r="G215" s="1398"/>
      <c r="H215" s="1415" t="s">
        <v>180</v>
      </c>
      <c r="I215" s="1397" t="s">
        <v>179</v>
      </c>
      <c r="J215" s="1398"/>
      <c r="K215" s="1415" t="s">
        <v>180</v>
      </c>
    </row>
    <row r="216" spans="1:11" ht="30" customHeight="1" thickBot="1">
      <c r="A216" s="1298"/>
      <c r="B216" s="1421"/>
      <c r="C216" s="244" t="s">
        <v>181</v>
      </c>
      <c r="D216" s="245" t="s">
        <v>182</v>
      </c>
      <c r="E216" s="1416"/>
      <c r="F216" s="244" t="s">
        <v>181</v>
      </c>
      <c r="G216" s="245" t="s">
        <v>182</v>
      </c>
      <c r="H216" s="1416"/>
      <c r="I216" s="244" t="s">
        <v>181</v>
      </c>
      <c r="J216" s="245" t="s">
        <v>182</v>
      </c>
      <c r="K216" s="1416"/>
    </row>
    <row r="217" spans="1:11" s="41" customFormat="1" ht="19.5" customHeight="1">
      <c r="A217" s="1390" t="s">
        <v>191</v>
      </c>
      <c r="B217" s="229" t="s">
        <v>568</v>
      </c>
      <c r="C217" s="225">
        <v>4100</v>
      </c>
      <c r="D217" s="616" t="s">
        <v>285</v>
      </c>
      <c r="E217" s="224">
        <v>750</v>
      </c>
      <c r="F217" s="222"/>
      <c r="G217" s="220"/>
      <c r="H217" s="221"/>
      <c r="I217" s="222"/>
      <c r="J217" s="220"/>
      <c r="K217" s="221"/>
    </row>
    <row r="218" spans="1:11" s="41" customFormat="1" ht="19.5" customHeight="1">
      <c r="A218" s="1446"/>
      <c r="B218" s="229" t="s">
        <v>567</v>
      </c>
      <c r="C218" s="225"/>
      <c r="D218" s="616"/>
      <c r="E218" s="224"/>
      <c r="F218" s="225">
        <v>1</v>
      </c>
      <c r="G218" s="223" t="s">
        <v>492</v>
      </c>
      <c r="H218" s="224">
        <v>780</v>
      </c>
      <c r="I218" s="225"/>
      <c r="J218" s="223"/>
      <c r="K218" s="224">
        <v>820</v>
      </c>
    </row>
    <row r="219" spans="1:11" s="41" customFormat="1" ht="19.5" customHeight="1">
      <c r="A219" s="1446"/>
      <c r="B219" s="229"/>
      <c r="C219" s="225"/>
      <c r="D219" s="616"/>
      <c r="E219" s="224"/>
      <c r="F219" s="225"/>
      <c r="G219" s="223"/>
      <c r="H219" s="224"/>
      <c r="I219" s="225"/>
      <c r="J219" s="223"/>
      <c r="K219" s="224"/>
    </row>
    <row r="220" spans="1:11" ht="19.5" customHeight="1">
      <c r="A220" s="1446"/>
      <c r="B220" s="229"/>
      <c r="C220" s="225"/>
      <c r="D220" s="223"/>
      <c r="E220" s="224"/>
      <c r="F220" s="225"/>
      <c r="G220" s="223"/>
      <c r="H220" s="224"/>
      <c r="I220" s="225"/>
      <c r="J220" s="223"/>
      <c r="K220" s="224"/>
    </row>
    <row r="221" spans="1:11" ht="19.5" customHeight="1" thickBot="1">
      <c r="A221" s="1446"/>
      <c r="B221" s="230"/>
      <c r="C221" s="226"/>
      <c r="D221" s="227"/>
      <c r="E221" s="228"/>
      <c r="F221" s="226"/>
      <c r="G221" s="227"/>
      <c r="H221" s="228"/>
      <c r="I221" s="226"/>
      <c r="J221" s="227"/>
      <c r="K221" s="228"/>
    </row>
    <row r="222" spans="1:11" s="157" customFormat="1" ht="19.5" customHeight="1" thickBot="1">
      <c r="A222" s="1447"/>
      <c r="B222" s="174" t="s">
        <v>483</v>
      </c>
      <c r="C222" s="232">
        <f>SUM(C217:C221)</f>
        <v>4100</v>
      </c>
      <c r="D222" s="233"/>
      <c r="E222" s="234">
        <f>SUM(E217:E221)</f>
        <v>750</v>
      </c>
      <c r="F222" s="232">
        <f>SUM(F217:F221)</f>
        <v>1</v>
      </c>
      <c r="G222" s="233"/>
      <c r="H222" s="234">
        <f>SUM(H217:H221)</f>
        <v>780</v>
      </c>
      <c r="I222" s="232">
        <f>SUM(I217:I221)</f>
        <v>0</v>
      </c>
      <c r="J222" s="233"/>
      <c r="K222" s="234">
        <f>SUM(K217:K221)</f>
        <v>820</v>
      </c>
    </row>
    <row r="223" spans="1:11" s="241" customFormat="1" ht="19.5" customHeight="1" thickBot="1">
      <c r="A223" s="1393" t="s">
        <v>192</v>
      </c>
      <c r="B223" s="1394"/>
      <c r="C223" s="239">
        <f>C222</f>
        <v>4100</v>
      </c>
      <c r="D223" s="240"/>
      <c r="E223" s="242">
        <f>E222</f>
        <v>750</v>
      </c>
      <c r="F223" s="239">
        <f>F222</f>
        <v>1</v>
      </c>
      <c r="G223" s="240"/>
      <c r="H223" s="242">
        <f>H222</f>
        <v>780</v>
      </c>
      <c r="I223" s="239">
        <f>I222</f>
        <v>0</v>
      </c>
      <c r="J223" s="240"/>
      <c r="K223" s="242">
        <f>K222</f>
        <v>820</v>
      </c>
    </row>
    <row r="224" spans="1:11" ht="9.75" customHeight="1" thickBot="1">
      <c r="A224" s="40"/>
      <c r="B224" s="41"/>
      <c r="C224" s="42"/>
      <c r="D224" s="42"/>
      <c r="E224" s="42"/>
      <c r="F224" s="42"/>
      <c r="G224" s="42"/>
      <c r="H224" s="42"/>
      <c r="I224" s="42"/>
      <c r="J224" s="42"/>
      <c r="K224" s="43"/>
    </row>
    <row r="225" spans="1:11" s="235" customFormat="1" ht="21.75" customHeight="1" thickBot="1">
      <c r="A225" s="1395" t="s">
        <v>109</v>
      </c>
      <c r="B225" s="1396"/>
      <c r="C225" s="237">
        <f>C223</f>
        <v>4100</v>
      </c>
      <c r="D225" s="238"/>
      <c r="E225" s="243">
        <f>E223</f>
        <v>750</v>
      </c>
      <c r="F225" s="237">
        <f>F223</f>
        <v>1</v>
      </c>
      <c r="G225" s="238"/>
      <c r="H225" s="243">
        <f>H223</f>
        <v>780</v>
      </c>
      <c r="I225" s="237">
        <f>I223</f>
        <v>0</v>
      </c>
      <c r="J225" s="238"/>
      <c r="K225" s="243">
        <f>K223</f>
        <v>820</v>
      </c>
    </row>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sheetData>
  <sheetProtection/>
  <mergeCells count="174">
    <mergeCell ref="A173:K173"/>
    <mergeCell ref="A174:K174"/>
    <mergeCell ref="B192:K192"/>
    <mergeCell ref="C163:K163"/>
    <mergeCell ref="C164:K164"/>
    <mergeCell ref="C165:K165"/>
    <mergeCell ref="C168:K168"/>
    <mergeCell ref="C169:K169"/>
    <mergeCell ref="C170:K170"/>
    <mergeCell ref="A175:B175"/>
    <mergeCell ref="C171:K171"/>
    <mergeCell ref="A172:K172"/>
    <mergeCell ref="C5:K5"/>
    <mergeCell ref="C6:K6"/>
    <mergeCell ref="C7:K7"/>
    <mergeCell ref="C8:K8"/>
    <mergeCell ref="A23:A27"/>
    <mergeCell ref="C13:K13"/>
    <mergeCell ref="A19:K19"/>
    <mergeCell ref="I20:K20"/>
    <mergeCell ref="H4:K4"/>
    <mergeCell ref="C16:K16"/>
    <mergeCell ref="F21:G21"/>
    <mergeCell ref="H21:H22"/>
    <mergeCell ref="C11:K11"/>
    <mergeCell ref="C12:K12"/>
    <mergeCell ref="I21:J21"/>
    <mergeCell ref="C9:K9"/>
    <mergeCell ref="C14:K14"/>
    <mergeCell ref="C15:K15"/>
    <mergeCell ref="A20:B20"/>
    <mergeCell ref="A2:K2"/>
    <mergeCell ref="C10:K10"/>
    <mergeCell ref="A5:B5"/>
    <mergeCell ref="A6:B6"/>
    <mergeCell ref="B21:B22"/>
    <mergeCell ref="C21:D21"/>
    <mergeCell ref="E21:E22"/>
    <mergeCell ref="K21:K22"/>
    <mergeCell ref="A17:K17"/>
    <mergeCell ref="A18:K18"/>
    <mergeCell ref="C20:E20"/>
    <mergeCell ref="F20:H20"/>
    <mergeCell ref="C59:K59"/>
    <mergeCell ref="C60:K60"/>
    <mergeCell ref="C61:K61"/>
    <mergeCell ref="A21:A22"/>
    <mergeCell ref="A29:B29"/>
    <mergeCell ref="A31:B31"/>
    <mergeCell ref="A50:K50"/>
    <mergeCell ref="H52:K52"/>
    <mergeCell ref="A53:B53"/>
    <mergeCell ref="C53:K53"/>
    <mergeCell ref="A54:B54"/>
    <mergeCell ref="C54:K54"/>
    <mergeCell ref="C55:K55"/>
    <mergeCell ref="C56:K56"/>
    <mergeCell ref="C57:K57"/>
    <mergeCell ref="C58:K58"/>
    <mergeCell ref="C62:K62"/>
    <mergeCell ref="C63:K63"/>
    <mergeCell ref="C64:K64"/>
    <mergeCell ref="A67:K67"/>
    <mergeCell ref="A68:B68"/>
    <mergeCell ref="C68:E68"/>
    <mergeCell ref="F68:H68"/>
    <mergeCell ref="I68:K68"/>
    <mergeCell ref="A65:K65"/>
    <mergeCell ref="A66:K66"/>
    <mergeCell ref="A69:A70"/>
    <mergeCell ref="B69:B70"/>
    <mergeCell ref="C69:D69"/>
    <mergeCell ref="E69:E70"/>
    <mergeCell ref="F69:G69"/>
    <mergeCell ref="H69:H70"/>
    <mergeCell ref="A105:K105"/>
    <mergeCell ref="H107:K107"/>
    <mergeCell ref="A108:B108"/>
    <mergeCell ref="C108:K108"/>
    <mergeCell ref="A71:A77"/>
    <mergeCell ref="I69:J69"/>
    <mergeCell ref="K69:K70"/>
    <mergeCell ref="A79:B79"/>
    <mergeCell ref="A81:B81"/>
    <mergeCell ref="B84:K84"/>
    <mergeCell ref="A120:K120"/>
    <mergeCell ref="A121:K121"/>
    <mergeCell ref="A109:B109"/>
    <mergeCell ref="C109:K109"/>
    <mergeCell ref="C110:K110"/>
    <mergeCell ref="C111:K111"/>
    <mergeCell ref="C112:K112"/>
    <mergeCell ref="C113:K113"/>
    <mergeCell ref="C114:K114"/>
    <mergeCell ref="C115:K115"/>
    <mergeCell ref="C116:K116"/>
    <mergeCell ref="C117:K117"/>
    <mergeCell ref="C118:K118"/>
    <mergeCell ref="C119:K119"/>
    <mergeCell ref="A122:K122"/>
    <mergeCell ref="A123:B123"/>
    <mergeCell ref="C123:E123"/>
    <mergeCell ref="F123:H123"/>
    <mergeCell ref="I123:K123"/>
    <mergeCell ref="A126:A131"/>
    <mergeCell ref="I124:J124"/>
    <mergeCell ref="K124:K125"/>
    <mergeCell ref="A132:B132"/>
    <mergeCell ref="A134:B134"/>
    <mergeCell ref="B137:K137"/>
    <mergeCell ref="A124:A125"/>
    <mergeCell ref="B124:B125"/>
    <mergeCell ref="C124:D124"/>
    <mergeCell ref="E124:E125"/>
    <mergeCell ref="F124:G124"/>
    <mergeCell ref="H124:H125"/>
    <mergeCell ref="A157:K157"/>
    <mergeCell ref="H159:K159"/>
    <mergeCell ref="A160:B160"/>
    <mergeCell ref="A161:B161"/>
    <mergeCell ref="C167:K167"/>
    <mergeCell ref="C160:K160"/>
    <mergeCell ref="C161:K161"/>
    <mergeCell ref="C166:K166"/>
    <mergeCell ref="C162:K162"/>
    <mergeCell ref="C175:E175"/>
    <mergeCell ref="F175:H175"/>
    <mergeCell ref="I175:K175"/>
    <mergeCell ref="A176:A177"/>
    <mergeCell ref="B176:B177"/>
    <mergeCell ref="C176:D176"/>
    <mergeCell ref="E176:E177"/>
    <mergeCell ref="F176:G176"/>
    <mergeCell ref="H176:H177"/>
    <mergeCell ref="I176:J176"/>
    <mergeCell ref="K176:K177"/>
    <mergeCell ref="A178:A184"/>
    <mergeCell ref="A185:B185"/>
    <mergeCell ref="A187:B187"/>
    <mergeCell ref="B190:K190"/>
    <mergeCell ref="A196:K196"/>
    <mergeCell ref="H198:K198"/>
    <mergeCell ref="A199:B199"/>
    <mergeCell ref="C199:K199"/>
    <mergeCell ref="A200:B200"/>
    <mergeCell ref="C200:K200"/>
    <mergeCell ref="C201:K201"/>
    <mergeCell ref="A213:K213"/>
    <mergeCell ref="C202:K202"/>
    <mergeCell ref="C203:K203"/>
    <mergeCell ref="C204:K204"/>
    <mergeCell ref="C205:K205"/>
    <mergeCell ref="C206:K206"/>
    <mergeCell ref="C207:K207"/>
    <mergeCell ref="B215:B216"/>
    <mergeCell ref="C215:D215"/>
    <mergeCell ref="E215:E216"/>
    <mergeCell ref="F215:G215"/>
    <mergeCell ref="H215:H216"/>
    <mergeCell ref="C208:K208"/>
    <mergeCell ref="C209:K209"/>
    <mergeCell ref="C210:K210"/>
    <mergeCell ref="A211:K211"/>
    <mergeCell ref="A212:K212"/>
    <mergeCell ref="I215:J215"/>
    <mergeCell ref="K215:K216"/>
    <mergeCell ref="A217:A222"/>
    <mergeCell ref="A223:B223"/>
    <mergeCell ref="A225:B225"/>
    <mergeCell ref="A214:B214"/>
    <mergeCell ref="C214:E214"/>
    <mergeCell ref="F214:H214"/>
    <mergeCell ref="I214:K214"/>
    <mergeCell ref="A215:A216"/>
  </mergeCells>
  <printOptions horizontalCentered="1"/>
  <pageMargins left="0.15748031496062992" right="0.15748031496062992" top="0.3937007874015748" bottom="0.6692913385826772" header="0.5118110236220472" footer="0.5118110236220472"/>
  <pageSetup horizontalDpi="300" verticalDpi="300" orientation="portrait" paperSize="9" scale="60" r:id="rId1"/>
  <headerFooter alignWithMargins="0">
    <oddFooter>&amp;CSayfa &amp;P / &amp;N</oddFooter>
  </headerFooter>
</worksheet>
</file>

<file path=xl/worksheets/sheet16.xml><?xml version="1.0" encoding="utf-8"?>
<worksheet xmlns="http://schemas.openxmlformats.org/spreadsheetml/2006/main" xmlns:r="http://schemas.openxmlformats.org/officeDocument/2006/relationships">
  <dimension ref="B2:F111"/>
  <sheetViews>
    <sheetView zoomScalePageLayoutView="0" workbookViewId="0" topLeftCell="A1">
      <selection activeCell="B87" sqref="B87"/>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2" spans="2:6" s="712" customFormat="1" ht="22.5" customHeight="1">
      <c r="B2" s="1219" t="s">
        <v>659</v>
      </c>
      <c r="C2" s="1448"/>
      <c r="D2" s="1448"/>
      <c r="E2" s="1448"/>
      <c r="F2" s="1448"/>
    </row>
    <row r="3" ht="12.75" customHeight="1">
      <c r="F3" s="713"/>
    </row>
    <row r="4" spans="2:6" s="280" customFormat="1" ht="19.5" customHeight="1">
      <c r="B4" s="280" t="s">
        <v>381</v>
      </c>
      <c r="C4" s="280" t="s">
        <v>206</v>
      </c>
      <c r="F4" s="281"/>
    </row>
    <row r="5" spans="2:6" s="282" customFormat="1" ht="19.5" customHeight="1" thickBot="1">
      <c r="B5" s="280" t="s">
        <v>235</v>
      </c>
      <c r="C5" s="280" t="s">
        <v>236</v>
      </c>
      <c r="D5" s="280"/>
      <c r="E5" s="280"/>
      <c r="F5" s="281"/>
    </row>
    <row r="6" spans="2:6" s="1" customFormat="1" ht="19.5" customHeight="1">
      <c r="B6" s="1451" t="s">
        <v>229</v>
      </c>
      <c r="C6" s="1451" t="s">
        <v>485</v>
      </c>
      <c r="D6" s="1454" t="s">
        <v>230</v>
      </c>
      <c r="E6" s="1454"/>
      <c r="F6" s="1455"/>
    </row>
    <row r="7" spans="2:6" s="1" customFormat="1" ht="19.5" customHeight="1" thickBot="1">
      <c r="B7" s="1452"/>
      <c r="C7" s="1452"/>
      <c r="D7" s="1456"/>
      <c r="E7" s="1456"/>
      <c r="F7" s="1457"/>
    </row>
    <row r="8" spans="2:6" s="1" customFormat="1" ht="19.5" customHeight="1" thickBot="1">
      <c r="B8" s="1453"/>
      <c r="C8" s="1453"/>
      <c r="D8" s="283" t="s">
        <v>232</v>
      </c>
      <c r="E8" s="283" t="s">
        <v>233</v>
      </c>
      <c r="F8" s="283" t="s">
        <v>234</v>
      </c>
    </row>
    <row r="9" spans="2:6" s="716" customFormat="1" ht="30" customHeight="1" thickBot="1">
      <c r="B9" s="402" t="s">
        <v>30</v>
      </c>
      <c r="C9" s="403" t="s">
        <v>103</v>
      </c>
      <c r="D9" s="714"/>
      <c r="E9" s="714"/>
      <c r="F9" s="715"/>
    </row>
    <row r="10" spans="2:6" s="716" customFormat="1" ht="30" customHeight="1" thickBot="1">
      <c r="B10" s="403" t="s">
        <v>104</v>
      </c>
      <c r="C10" s="403" t="s">
        <v>55</v>
      </c>
      <c r="D10" s="714"/>
      <c r="E10" s="714"/>
      <c r="F10" s="715"/>
    </row>
    <row r="11" spans="2:6" s="716" customFormat="1" ht="30" customHeight="1">
      <c r="B11" s="1458" t="s">
        <v>106</v>
      </c>
      <c r="C11" s="1458" t="s">
        <v>499</v>
      </c>
      <c r="D11" s="717"/>
      <c r="E11" s="717"/>
      <c r="F11" s="718"/>
    </row>
    <row r="12" spans="2:6" s="716" customFormat="1" ht="30" customHeight="1" thickBot="1">
      <c r="B12" s="1453"/>
      <c r="C12" s="1453"/>
      <c r="D12" s="719"/>
      <c r="E12" s="719"/>
      <c r="F12" s="720"/>
    </row>
    <row r="13" spans="2:6" s="716" customFormat="1" ht="30" customHeight="1" thickBot="1">
      <c r="B13" s="403" t="s">
        <v>51</v>
      </c>
      <c r="C13" s="403" t="s">
        <v>458</v>
      </c>
      <c r="D13" s="714"/>
      <c r="E13" s="714"/>
      <c r="F13" s="715"/>
    </row>
    <row r="14" spans="2:6" s="716" customFormat="1" ht="41.25" customHeight="1">
      <c r="B14" s="1459" t="s">
        <v>30</v>
      </c>
      <c r="C14" s="1458" t="s">
        <v>501</v>
      </c>
      <c r="D14" s="721"/>
      <c r="E14" s="721"/>
      <c r="F14" s="722"/>
    </row>
    <row r="15" spans="2:6" s="716" customFormat="1" ht="19.5" customHeight="1">
      <c r="B15" s="1452"/>
      <c r="C15" s="1452"/>
      <c r="D15" s="723"/>
      <c r="E15" s="723"/>
      <c r="F15" s="723"/>
    </row>
    <row r="16" spans="2:6" s="716" customFormat="1" ht="30" customHeight="1">
      <c r="B16" s="1452"/>
      <c r="C16" s="1452"/>
      <c r="D16" s="724"/>
      <c r="E16" s="724"/>
      <c r="F16" s="725"/>
    </row>
    <row r="17" spans="2:6" s="716" customFormat="1" ht="30" customHeight="1">
      <c r="B17" s="1452"/>
      <c r="C17" s="1452"/>
      <c r="D17" s="723"/>
      <c r="E17" s="723"/>
      <c r="F17" s="726"/>
    </row>
    <row r="18" spans="2:6" s="716" customFormat="1" ht="30" customHeight="1">
      <c r="B18" s="1452"/>
      <c r="C18" s="1452"/>
      <c r="D18" s="723"/>
      <c r="E18" s="723"/>
      <c r="F18" s="726"/>
    </row>
    <row r="19" spans="2:6" s="716" customFormat="1" ht="30" customHeight="1" thickBot="1">
      <c r="B19" s="1453"/>
      <c r="C19" s="1453"/>
      <c r="D19" s="727"/>
      <c r="E19" s="727"/>
      <c r="F19" s="728"/>
    </row>
    <row r="20" spans="2:6" s="716" customFormat="1" ht="30" customHeight="1">
      <c r="B20" s="723"/>
      <c r="C20" s="723"/>
      <c r="D20" s="723"/>
      <c r="E20" s="723"/>
      <c r="F20" s="726"/>
    </row>
    <row r="21" spans="2:6" s="716" customFormat="1" ht="30" customHeight="1">
      <c r="B21" s="723"/>
      <c r="C21" s="723"/>
      <c r="D21" s="723"/>
      <c r="E21" s="723"/>
      <c r="F21" s="726"/>
    </row>
    <row r="22" spans="2:6" s="716" customFormat="1" ht="30" customHeight="1">
      <c r="B22" s="723"/>
      <c r="C22" s="723"/>
      <c r="D22" s="723"/>
      <c r="E22" s="723"/>
      <c r="F22" s="726"/>
    </row>
    <row r="23" spans="2:6" s="716" customFormat="1" ht="30" customHeight="1">
      <c r="B23" s="723"/>
      <c r="C23" s="723"/>
      <c r="D23" s="723"/>
      <c r="E23" s="723"/>
      <c r="F23" s="726"/>
    </row>
    <row r="24" spans="2:6" s="716" customFormat="1" ht="30" customHeight="1" thickBot="1">
      <c r="B24" s="727"/>
      <c r="C24" s="727"/>
      <c r="D24" s="727"/>
      <c r="E24" s="727"/>
      <c r="F24" s="728"/>
    </row>
    <row r="25" spans="2:6" ht="12.75" customHeight="1">
      <c r="B25" s="3"/>
      <c r="C25" s="249"/>
      <c r="D25" s="249"/>
      <c r="E25" s="249"/>
      <c r="F25" s="249"/>
    </row>
    <row r="26" spans="2:6" s="1" customFormat="1" ht="19.5" customHeight="1">
      <c r="B26" s="1449" t="s">
        <v>619</v>
      </c>
      <c r="C26" s="996"/>
      <c r="D26" s="996"/>
      <c r="E26" s="996"/>
      <c r="F26" s="996"/>
    </row>
    <row r="27" spans="2:6" s="1" customFormat="1" ht="19.5" customHeight="1">
      <c r="B27" s="1450" t="s">
        <v>231</v>
      </c>
      <c r="C27" s="996"/>
      <c r="D27" s="996"/>
      <c r="E27" s="996"/>
      <c r="F27" s="996"/>
    </row>
    <row r="29" spans="2:6" s="712" customFormat="1" ht="22.5" customHeight="1">
      <c r="B29" s="1219" t="s">
        <v>659</v>
      </c>
      <c r="C29" s="1448"/>
      <c r="D29" s="1448"/>
      <c r="E29" s="1448"/>
      <c r="F29" s="1448"/>
    </row>
    <row r="30" ht="12.75" customHeight="1">
      <c r="F30" s="713"/>
    </row>
    <row r="31" spans="2:6" s="280" customFormat="1" ht="19.5" customHeight="1">
      <c r="B31" s="280" t="s">
        <v>381</v>
      </c>
      <c r="C31" s="280" t="s">
        <v>549</v>
      </c>
      <c r="F31" s="281"/>
    </row>
    <row r="32" spans="2:6" s="282" customFormat="1" ht="19.5" customHeight="1" thickBot="1">
      <c r="B32" s="280" t="s">
        <v>235</v>
      </c>
      <c r="C32" s="280" t="s">
        <v>236</v>
      </c>
      <c r="D32" s="280"/>
      <c r="E32" s="280"/>
      <c r="F32" s="281"/>
    </row>
    <row r="33" spans="2:6" s="1" customFormat="1" ht="19.5" customHeight="1">
      <c r="B33" s="1451" t="s">
        <v>229</v>
      </c>
      <c r="C33" s="1451" t="s">
        <v>485</v>
      </c>
      <c r="D33" s="1454" t="s">
        <v>230</v>
      </c>
      <c r="E33" s="1454"/>
      <c r="F33" s="1455"/>
    </row>
    <row r="34" spans="2:6" s="1" customFormat="1" ht="19.5" customHeight="1" thickBot="1">
      <c r="B34" s="1452"/>
      <c r="C34" s="1452"/>
      <c r="D34" s="1456"/>
      <c r="E34" s="1456"/>
      <c r="F34" s="1457"/>
    </row>
    <row r="35" spans="2:6" s="1" customFormat="1" ht="19.5" customHeight="1" thickBot="1">
      <c r="B35" s="1453"/>
      <c r="C35" s="1453"/>
      <c r="D35" s="283" t="s">
        <v>232</v>
      </c>
      <c r="E35" s="283" t="s">
        <v>233</v>
      </c>
      <c r="F35" s="283" t="s">
        <v>234</v>
      </c>
    </row>
    <row r="36" spans="2:6" s="716" customFormat="1" ht="30" customHeight="1" thickBot="1">
      <c r="B36" s="612" t="s">
        <v>30</v>
      </c>
      <c r="C36" s="403" t="s">
        <v>522</v>
      </c>
      <c r="D36" s="714"/>
      <c r="E36" s="714"/>
      <c r="F36" s="715"/>
    </row>
    <row r="37" spans="2:6" s="716" customFormat="1" ht="30" customHeight="1">
      <c r="B37" s="717"/>
      <c r="C37" s="717"/>
      <c r="D37" s="717"/>
      <c r="E37" s="717"/>
      <c r="F37" s="718"/>
    </row>
    <row r="38" spans="2:6" s="716" customFormat="1" ht="30" customHeight="1">
      <c r="B38" s="723"/>
      <c r="C38" s="723"/>
      <c r="D38" s="723"/>
      <c r="E38" s="723"/>
      <c r="F38" s="726"/>
    </row>
    <row r="39" spans="2:6" s="716" customFormat="1" ht="30" customHeight="1">
      <c r="B39" s="723"/>
      <c r="C39" s="723"/>
      <c r="D39" s="723"/>
      <c r="E39" s="723"/>
      <c r="F39" s="726"/>
    </row>
    <row r="40" spans="2:6" s="716" customFormat="1" ht="30" customHeight="1">
      <c r="B40" s="723"/>
      <c r="C40" s="723"/>
      <c r="D40" s="723"/>
      <c r="E40" s="723"/>
      <c r="F40" s="726"/>
    </row>
    <row r="41" spans="2:6" s="716" customFormat="1" ht="30" customHeight="1">
      <c r="B41" s="723"/>
      <c r="C41" s="723"/>
      <c r="D41" s="723"/>
      <c r="E41" s="723"/>
      <c r="F41" s="726"/>
    </row>
    <row r="42" spans="2:6" s="716" customFormat="1" ht="30" customHeight="1">
      <c r="B42" s="723"/>
      <c r="C42" s="723"/>
      <c r="D42" s="723"/>
      <c r="E42" s="723"/>
      <c r="F42" s="726"/>
    </row>
    <row r="43" spans="2:6" s="716" customFormat="1" ht="30" customHeight="1">
      <c r="B43" s="723"/>
      <c r="C43" s="723"/>
      <c r="D43" s="723"/>
      <c r="E43" s="723"/>
      <c r="F43" s="726"/>
    </row>
    <row r="44" spans="2:6" s="716" customFormat="1" ht="30" customHeight="1">
      <c r="B44" s="723"/>
      <c r="C44" s="723"/>
      <c r="D44" s="723"/>
      <c r="E44" s="723"/>
      <c r="F44" s="726"/>
    </row>
    <row r="45" spans="2:6" s="716" customFormat="1" ht="30" customHeight="1">
      <c r="B45" s="723"/>
      <c r="C45" s="723"/>
      <c r="D45" s="723"/>
      <c r="E45" s="723"/>
      <c r="F45" s="726"/>
    </row>
    <row r="46" spans="2:6" s="716" customFormat="1" ht="30" customHeight="1">
      <c r="B46" s="723"/>
      <c r="C46" s="723"/>
      <c r="D46" s="723"/>
      <c r="E46" s="723"/>
      <c r="F46" s="726"/>
    </row>
    <row r="47" spans="2:6" s="716" customFormat="1" ht="30" customHeight="1">
      <c r="B47" s="723"/>
      <c r="C47" s="723"/>
      <c r="D47" s="723"/>
      <c r="E47" s="723"/>
      <c r="F47" s="726"/>
    </row>
    <row r="48" spans="2:6" s="716" customFormat="1" ht="30" customHeight="1">
      <c r="B48" s="723"/>
      <c r="C48" s="723"/>
      <c r="D48" s="723"/>
      <c r="E48" s="723"/>
      <c r="F48" s="726"/>
    </row>
    <row r="49" spans="2:6" s="716" customFormat="1" ht="30" customHeight="1">
      <c r="B49" s="723"/>
      <c r="C49" s="723"/>
      <c r="D49" s="723"/>
      <c r="E49" s="723"/>
      <c r="F49" s="726"/>
    </row>
    <row r="50" spans="2:6" s="716" customFormat="1" ht="30" customHeight="1">
      <c r="B50" s="723"/>
      <c r="C50" s="723"/>
      <c r="D50" s="723"/>
      <c r="E50" s="723"/>
      <c r="F50" s="726"/>
    </row>
    <row r="51" spans="2:6" s="716" customFormat="1" ht="30" customHeight="1" thickBot="1">
      <c r="B51" s="727"/>
      <c r="C51" s="727"/>
      <c r="D51" s="727"/>
      <c r="E51" s="727"/>
      <c r="F51" s="728"/>
    </row>
    <row r="52" spans="2:6" ht="12.75" customHeight="1">
      <c r="B52" s="3"/>
      <c r="C52" s="249"/>
      <c r="D52" s="249"/>
      <c r="E52" s="249"/>
      <c r="F52" s="249"/>
    </row>
    <row r="53" spans="2:6" s="1" customFormat="1" ht="19.5" customHeight="1">
      <c r="B53" s="1449" t="s">
        <v>619</v>
      </c>
      <c r="C53" s="996"/>
      <c r="D53" s="996"/>
      <c r="E53" s="996"/>
      <c r="F53" s="996"/>
    </row>
    <row r="54" spans="2:6" s="1" customFormat="1" ht="19.5" customHeight="1">
      <c r="B54" s="1450" t="s">
        <v>231</v>
      </c>
      <c r="C54" s="996"/>
      <c r="D54" s="996"/>
      <c r="E54" s="996"/>
      <c r="F54" s="996"/>
    </row>
    <row r="58" spans="2:6" s="712" customFormat="1" ht="22.5" customHeight="1">
      <c r="B58" s="1219" t="s">
        <v>659</v>
      </c>
      <c r="C58" s="1448"/>
      <c r="D58" s="1448"/>
      <c r="E58" s="1448"/>
      <c r="F58" s="1448"/>
    </row>
    <row r="59" ht="12.75" customHeight="1">
      <c r="F59" s="713"/>
    </row>
    <row r="60" spans="2:6" s="280" customFormat="1" ht="19.5" customHeight="1">
      <c r="B60" s="280" t="s">
        <v>381</v>
      </c>
      <c r="C60" s="280" t="s">
        <v>463</v>
      </c>
      <c r="F60" s="281"/>
    </row>
    <row r="61" spans="2:6" s="282" customFormat="1" ht="19.5" customHeight="1" thickBot="1">
      <c r="B61" s="280" t="s">
        <v>235</v>
      </c>
      <c r="C61" s="280" t="s">
        <v>236</v>
      </c>
      <c r="D61" s="280"/>
      <c r="E61" s="280"/>
      <c r="F61" s="281"/>
    </row>
    <row r="62" spans="2:6" s="1" customFormat="1" ht="19.5" customHeight="1">
      <c r="B62" s="1451" t="s">
        <v>229</v>
      </c>
      <c r="C62" s="1451" t="s">
        <v>485</v>
      </c>
      <c r="D62" s="1454" t="s">
        <v>230</v>
      </c>
      <c r="E62" s="1454"/>
      <c r="F62" s="1455"/>
    </row>
    <row r="63" spans="2:6" s="1" customFormat="1" ht="19.5" customHeight="1" thickBot="1">
      <c r="B63" s="1452"/>
      <c r="C63" s="1452"/>
      <c r="D63" s="1456"/>
      <c r="E63" s="1456"/>
      <c r="F63" s="1457"/>
    </row>
    <row r="64" spans="2:6" s="1" customFormat="1" ht="19.5" customHeight="1" thickBot="1">
      <c r="B64" s="1453"/>
      <c r="C64" s="1453"/>
      <c r="D64" s="283" t="s">
        <v>232</v>
      </c>
      <c r="E64" s="283" t="s">
        <v>233</v>
      </c>
      <c r="F64" s="283" t="s">
        <v>234</v>
      </c>
    </row>
    <row r="65" spans="2:6" s="716" customFormat="1" ht="30" customHeight="1" thickBot="1">
      <c r="B65" s="403" t="s">
        <v>107</v>
      </c>
      <c r="C65" s="403" t="s">
        <v>110</v>
      </c>
      <c r="D65" s="714"/>
      <c r="E65" s="714"/>
      <c r="F65" s="715"/>
    </row>
    <row r="66" spans="2:6" s="716" customFormat="1" ht="30" customHeight="1">
      <c r="B66" s="717"/>
      <c r="C66" s="717"/>
      <c r="D66" s="717"/>
      <c r="E66" s="717"/>
      <c r="F66" s="718"/>
    </row>
    <row r="67" spans="2:6" s="716" customFormat="1" ht="30" customHeight="1">
      <c r="B67" s="723"/>
      <c r="C67" s="723"/>
      <c r="D67" s="723"/>
      <c r="E67" s="723"/>
      <c r="F67" s="726"/>
    </row>
    <row r="68" spans="2:6" s="716" customFormat="1" ht="30" customHeight="1">
      <c r="B68" s="723"/>
      <c r="C68" s="723"/>
      <c r="D68" s="723"/>
      <c r="E68" s="723"/>
      <c r="F68" s="726"/>
    </row>
    <row r="69" spans="2:6" s="716" customFormat="1" ht="30" customHeight="1">
      <c r="B69" s="723"/>
      <c r="C69" s="723"/>
      <c r="D69" s="723"/>
      <c r="E69" s="723"/>
      <c r="F69" s="726"/>
    </row>
    <row r="70" spans="2:6" s="716" customFormat="1" ht="30" customHeight="1">
      <c r="B70" s="723"/>
      <c r="C70" s="723"/>
      <c r="D70" s="723"/>
      <c r="E70" s="723"/>
      <c r="F70" s="726"/>
    </row>
    <row r="71" spans="2:6" s="716" customFormat="1" ht="30" customHeight="1">
      <c r="B71" s="723"/>
      <c r="C71" s="723"/>
      <c r="D71" s="723"/>
      <c r="E71" s="723"/>
      <c r="F71" s="726"/>
    </row>
    <row r="72" spans="2:6" s="716" customFormat="1" ht="30" customHeight="1">
      <c r="B72" s="723"/>
      <c r="C72" s="723"/>
      <c r="D72" s="723"/>
      <c r="E72" s="723"/>
      <c r="F72" s="726"/>
    </row>
    <row r="73" spans="2:6" s="716" customFormat="1" ht="30" customHeight="1">
      <c r="B73" s="723"/>
      <c r="C73" s="723"/>
      <c r="D73" s="723"/>
      <c r="E73" s="723"/>
      <c r="F73" s="726"/>
    </row>
    <row r="74" spans="2:6" s="716" customFormat="1" ht="30" customHeight="1">
      <c r="B74" s="723"/>
      <c r="C74" s="723"/>
      <c r="D74" s="723"/>
      <c r="E74" s="723"/>
      <c r="F74" s="726"/>
    </row>
    <row r="75" spans="2:6" s="716" customFormat="1" ht="30" customHeight="1">
      <c r="B75" s="723"/>
      <c r="C75" s="723"/>
      <c r="D75" s="723"/>
      <c r="E75" s="723"/>
      <c r="F75" s="726"/>
    </row>
    <row r="76" spans="2:6" s="716" customFormat="1" ht="30" customHeight="1">
      <c r="B76" s="723"/>
      <c r="C76" s="723"/>
      <c r="D76" s="723"/>
      <c r="E76" s="723"/>
      <c r="F76" s="726"/>
    </row>
    <row r="77" spans="2:6" s="716" customFormat="1" ht="30" customHeight="1">
      <c r="B77" s="723"/>
      <c r="C77" s="723"/>
      <c r="D77" s="723"/>
      <c r="E77" s="723"/>
      <c r="F77" s="726"/>
    </row>
    <row r="78" spans="2:6" s="716" customFormat="1" ht="30" customHeight="1">
      <c r="B78" s="723"/>
      <c r="C78" s="723"/>
      <c r="D78" s="723"/>
      <c r="E78" s="723"/>
      <c r="F78" s="726"/>
    </row>
    <row r="79" spans="2:6" s="716" customFormat="1" ht="30" customHeight="1">
      <c r="B79" s="723"/>
      <c r="C79" s="723"/>
      <c r="D79" s="723"/>
      <c r="E79" s="723"/>
      <c r="F79" s="726"/>
    </row>
    <row r="80" spans="2:6" s="716" customFormat="1" ht="30" customHeight="1" thickBot="1">
      <c r="B80" s="727"/>
      <c r="C80" s="727"/>
      <c r="D80" s="727"/>
      <c r="E80" s="727"/>
      <c r="F80" s="728"/>
    </row>
    <row r="81" spans="2:6" ht="12.75" customHeight="1">
      <c r="B81" s="3"/>
      <c r="C81" s="249"/>
      <c r="D81" s="249"/>
      <c r="E81" s="249"/>
      <c r="F81" s="249"/>
    </row>
    <row r="82" spans="2:6" s="1" customFormat="1" ht="19.5" customHeight="1">
      <c r="B82" s="1449" t="s">
        <v>619</v>
      </c>
      <c r="C82" s="996"/>
      <c r="D82" s="996"/>
      <c r="E82" s="996"/>
      <c r="F82" s="996"/>
    </row>
    <row r="83" spans="2:6" s="1" customFormat="1" ht="19.5" customHeight="1">
      <c r="B83" s="1450" t="s">
        <v>231</v>
      </c>
      <c r="C83" s="996"/>
      <c r="D83" s="996"/>
      <c r="E83" s="996"/>
      <c r="F83" s="996"/>
    </row>
    <row r="86" spans="2:6" s="712" customFormat="1" ht="22.5" customHeight="1">
      <c r="B86" s="1219" t="s">
        <v>659</v>
      </c>
      <c r="C86" s="1448"/>
      <c r="D86" s="1448"/>
      <c r="E86" s="1448"/>
      <c r="F86" s="1448"/>
    </row>
    <row r="87" ht="12.75" customHeight="1">
      <c r="F87" s="713"/>
    </row>
    <row r="88" spans="2:6" s="280" customFormat="1" ht="19.5" customHeight="1">
      <c r="B88" s="280" t="s">
        <v>381</v>
      </c>
      <c r="C88" s="280" t="s">
        <v>551</v>
      </c>
      <c r="F88" s="281"/>
    </row>
    <row r="89" spans="2:6" s="282" customFormat="1" ht="19.5" customHeight="1" thickBot="1">
      <c r="B89" s="280" t="s">
        <v>235</v>
      </c>
      <c r="C89" s="280" t="s">
        <v>236</v>
      </c>
      <c r="D89" s="280"/>
      <c r="E89" s="280"/>
      <c r="F89" s="281"/>
    </row>
    <row r="90" spans="2:6" s="1" customFormat="1" ht="19.5" customHeight="1">
      <c r="B90" s="1451" t="s">
        <v>229</v>
      </c>
      <c r="C90" s="1451" t="s">
        <v>485</v>
      </c>
      <c r="D90" s="1454" t="s">
        <v>230</v>
      </c>
      <c r="E90" s="1454"/>
      <c r="F90" s="1455"/>
    </row>
    <row r="91" spans="2:6" s="1" customFormat="1" ht="19.5" customHeight="1" thickBot="1">
      <c r="B91" s="1452"/>
      <c r="C91" s="1452"/>
      <c r="D91" s="1456"/>
      <c r="E91" s="1456"/>
      <c r="F91" s="1457"/>
    </row>
    <row r="92" spans="2:6" s="1" customFormat="1" ht="19.5" customHeight="1" thickBot="1">
      <c r="B92" s="1453"/>
      <c r="C92" s="1453"/>
      <c r="D92" s="283" t="s">
        <v>232</v>
      </c>
      <c r="E92" s="283" t="s">
        <v>233</v>
      </c>
      <c r="F92" s="283" t="s">
        <v>234</v>
      </c>
    </row>
    <row r="93" spans="2:6" s="716" customFormat="1" ht="30" customHeight="1" thickBot="1">
      <c r="B93" s="403" t="s">
        <v>550</v>
      </c>
      <c r="C93" s="403" t="s">
        <v>502</v>
      </c>
      <c r="D93" s="714"/>
      <c r="E93" s="714"/>
      <c r="F93" s="715"/>
    </row>
    <row r="94" spans="2:6" s="716" customFormat="1" ht="30" customHeight="1">
      <c r="B94" s="614" t="s">
        <v>30</v>
      </c>
      <c r="C94" s="613" t="s">
        <v>390</v>
      </c>
      <c r="D94" s="717"/>
      <c r="E94" s="717"/>
      <c r="F94" s="718"/>
    </row>
    <row r="95" spans="2:6" s="716" customFormat="1" ht="30" customHeight="1">
      <c r="B95" s="723"/>
      <c r="C95" s="723"/>
      <c r="D95" s="723"/>
      <c r="E95" s="723"/>
      <c r="F95" s="726"/>
    </row>
    <row r="96" spans="2:6" s="716" customFormat="1" ht="30" customHeight="1">
      <c r="B96" s="723"/>
      <c r="C96" s="723"/>
      <c r="D96" s="723"/>
      <c r="E96" s="723"/>
      <c r="F96" s="726"/>
    </row>
    <row r="97" spans="2:6" s="716" customFormat="1" ht="30" customHeight="1">
      <c r="B97" s="723"/>
      <c r="C97" s="723"/>
      <c r="D97" s="723"/>
      <c r="E97" s="723"/>
      <c r="F97" s="726"/>
    </row>
    <row r="98" spans="2:6" s="716" customFormat="1" ht="30" customHeight="1">
      <c r="B98" s="723"/>
      <c r="C98" s="723"/>
      <c r="D98" s="723"/>
      <c r="E98" s="723"/>
      <c r="F98" s="726"/>
    </row>
    <row r="99" spans="2:6" s="716" customFormat="1" ht="30" customHeight="1">
      <c r="B99" s="723"/>
      <c r="C99" s="723"/>
      <c r="D99" s="723"/>
      <c r="E99" s="723"/>
      <c r="F99" s="726"/>
    </row>
    <row r="100" spans="2:6" s="716" customFormat="1" ht="30" customHeight="1">
      <c r="B100" s="723"/>
      <c r="C100" s="723"/>
      <c r="D100" s="723"/>
      <c r="E100" s="723"/>
      <c r="F100" s="726"/>
    </row>
    <row r="101" spans="2:6" s="716" customFormat="1" ht="30" customHeight="1">
      <c r="B101" s="723"/>
      <c r="C101" s="723"/>
      <c r="D101" s="723"/>
      <c r="E101" s="723"/>
      <c r="F101" s="726"/>
    </row>
    <row r="102" spans="2:6" s="716" customFormat="1" ht="30" customHeight="1">
      <c r="B102" s="723"/>
      <c r="C102" s="723"/>
      <c r="D102" s="723"/>
      <c r="E102" s="723"/>
      <c r="F102" s="726"/>
    </row>
    <row r="103" spans="2:6" s="716" customFormat="1" ht="30" customHeight="1">
      <c r="B103" s="723"/>
      <c r="C103" s="723"/>
      <c r="D103" s="723"/>
      <c r="E103" s="723"/>
      <c r="F103" s="726"/>
    </row>
    <row r="104" spans="2:6" s="716" customFormat="1" ht="30" customHeight="1">
      <c r="B104" s="723"/>
      <c r="C104" s="723"/>
      <c r="D104" s="723"/>
      <c r="E104" s="723"/>
      <c r="F104" s="726"/>
    </row>
    <row r="105" spans="2:6" s="716" customFormat="1" ht="30" customHeight="1">
      <c r="B105" s="723"/>
      <c r="C105" s="723"/>
      <c r="D105" s="723"/>
      <c r="E105" s="723"/>
      <c r="F105" s="726"/>
    </row>
    <row r="106" spans="2:6" s="716" customFormat="1" ht="30" customHeight="1">
      <c r="B106" s="723"/>
      <c r="C106" s="723"/>
      <c r="D106" s="723"/>
      <c r="E106" s="723"/>
      <c r="F106" s="726"/>
    </row>
    <row r="107" spans="2:6" s="716" customFormat="1" ht="30" customHeight="1">
      <c r="B107" s="723"/>
      <c r="C107" s="723"/>
      <c r="D107" s="723"/>
      <c r="E107" s="723"/>
      <c r="F107" s="726"/>
    </row>
    <row r="108" spans="2:6" s="716" customFormat="1" ht="30" customHeight="1" thickBot="1">
      <c r="B108" s="727"/>
      <c r="C108" s="727"/>
      <c r="D108" s="727"/>
      <c r="E108" s="727"/>
      <c r="F108" s="728"/>
    </row>
    <row r="109" spans="2:6" ht="12.75" customHeight="1">
      <c r="B109" s="3"/>
      <c r="C109" s="249"/>
      <c r="D109" s="249"/>
      <c r="E109" s="249"/>
      <c r="F109" s="249"/>
    </row>
    <row r="110" spans="2:6" s="1" customFormat="1" ht="19.5" customHeight="1">
      <c r="B110" s="1449" t="s">
        <v>619</v>
      </c>
      <c r="C110" s="996"/>
      <c r="D110" s="996"/>
      <c r="E110" s="996"/>
      <c r="F110" s="996"/>
    </row>
    <row r="111" spans="2:6" s="1" customFormat="1" ht="19.5" customHeight="1">
      <c r="B111" s="1450" t="s">
        <v>231</v>
      </c>
      <c r="C111" s="996"/>
      <c r="D111" s="996"/>
      <c r="E111" s="996"/>
      <c r="F111" s="996"/>
    </row>
  </sheetData>
  <sheetProtection/>
  <mergeCells count="28">
    <mergeCell ref="B110:F110"/>
    <mergeCell ref="B111:F111"/>
    <mergeCell ref="B53:F53"/>
    <mergeCell ref="B54:F54"/>
    <mergeCell ref="B86:F86"/>
    <mergeCell ref="B90:B92"/>
    <mergeCell ref="C90:C92"/>
    <mergeCell ref="D90:F91"/>
    <mergeCell ref="B82:F82"/>
    <mergeCell ref="B83:F83"/>
    <mergeCell ref="B58:F58"/>
    <mergeCell ref="B62:B64"/>
    <mergeCell ref="C62:C64"/>
    <mergeCell ref="D62:F63"/>
    <mergeCell ref="B29:F29"/>
    <mergeCell ref="B33:B35"/>
    <mergeCell ref="C33:C35"/>
    <mergeCell ref="D33:F34"/>
    <mergeCell ref="B2:F2"/>
    <mergeCell ref="B26:F26"/>
    <mergeCell ref="B27:F27"/>
    <mergeCell ref="B6:B8"/>
    <mergeCell ref="C6:C8"/>
    <mergeCell ref="D6:F7"/>
    <mergeCell ref="B11:B12"/>
    <mergeCell ref="C11:C12"/>
    <mergeCell ref="B14:B19"/>
    <mergeCell ref="C14:C19"/>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17.xml><?xml version="1.0" encoding="utf-8"?>
<worksheet xmlns="http://schemas.openxmlformats.org/spreadsheetml/2006/main" xmlns:r="http://schemas.openxmlformats.org/officeDocument/2006/relationships">
  <sheetPr>
    <tabColor rgb="FFFFFF00"/>
  </sheetPr>
  <dimension ref="B1:F157"/>
  <sheetViews>
    <sheetView zoomScalePageLayoutView="0" workbookViewId="0" topLeftCell="A22">
      <selection activeCell="F15" sqref="F15"/>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1" spans="2:6" s="687" customFormat="1" ht="22.5" customHeight="1">
      <c r="B1" s="1219" t="s">
        <v>548</v>
      </c>
      <c r="C1" s="1219"/>
      <c r="D1" s="1219"/>
      <c r="E1" s="1219"/>
      <c r="F1" s="1219"/>
    </row>
    <row r="2" ht="12.75" customHeight="1">
      <c r="F2" s="688"/>
    </row>
    <row r="3" spans="2:6" s="280" customFormat="1" ht="19.5" customHeight="1">
      <c r="B3" s="280" t="s">
        <v>381</v>
      </c>
      <c r="C3" s="280" t="s">
        <v>206</v>
      </c>
      <c r="F3" s="281"/>
    </row>
    <row r="4" spans="2:6" s="282" customFormat="1" ht="19.5" customHeight="1" thickBot="1">
      <c r="B4" s="280" t="s">
        <v>235</v>
      </c>
      <c r="C4" s="280" t="s">
        <v>236</v>
      </c>
      <c r="D4" s="280"/>
      <c r="E4" s="280"/>
      <c r="F4" s="281"/>
    </row>
    <row r="5" spans="2:6" s="1" customFormat="1" ht="19.5" customHeight="1">
      <c r="B5" s="1451" t="s">
        <v>229</v>
      </c>
      <c r="C5" s="1451" t="s">
        <v>485</v>
      </c>
      <c r="D5" s="1462" t="s">
        <v>230</v>
      </c>
      <c r="E5" s="1462"/>
      <c r="F5" s="1463"/>
    </row>
    <row r="6" spans="2:6" s="1" customFormat="1" ht="19.5" customHeight="1" thickBot="1">
      <c r="B6" s="1452"/>
      <c r="C6" s="1452"/>
      <c r="D6" s="1464"/>
      <c r="E6" s="1464"/>
      <c r="F6" s="1465"/>
    </row>
    <row r="7" spans="2:6" s="1" customFormat="1" ht="19.5" customHeight="1" thickBot="1">
      <c r="B7" s="1453"/>
      <c r="C7" s="1453"/>
      <c r="D7" s="283" t="s">
        <v>232</v>
      </c>
      <c r="E7" s="283" t="s">
        <v>233</v>
      </c>
      <c r="F7" s="283" t="s">
        <v>234</v>
      </c>
    </row>
    <row r="8" spans="2:6" s="1" customFormat="1" ht="30.75" customHeight="1">
      <c r="B8" s="1470" t="s">
        <v>30</v>
      </c>
      <c r="C8" s="1468" t="s">
        <v>103</v>
      </c>
      <c r="D8" s="689" t="s">
        <v>602</v>
      </c>
      <c r="E8" s="689" t="s">
        <v>603</v>
      </c>
      <c r="F8" s="690" t="s">
        <v>604</v>
      </c>
    </row>
    <row r="9" spans="2:6" s="1" customFormat="1" ht="30.75" customHeight="1">
      <c r="B9" s="1471"/>
      <c r="C9" s="1469"/>
      <c r="D9" s="691" t="s">
        <v>602</v>
      </c>
      <c r="E9" s="691" t="s">
        <v>603</v>
      </c>
      <c r="F9" s="692" t="s">
        <v>605</v>
      </c>
    </row>
    <row r="10" spans="2:6" s="652" customFormat="1" ht="30" customHeight="1" thickBot="1">
      <c r="B10" s="1472"/>
      <c r="C10" s="1473"/>
      <c r="D10" s="693" t="s">
        <v>602</v>
      </c>
      <c r="E10" s="693" t="s">
        <v>603</v>
      </c>
      <c r="F10" s="694" t="s">
        <v>606</v>
      </c>
    </row>
    <row r="11" spans="2:6" s="652" customFormat="1" ht="30" customHeight="1">
      <c r="B11" s="1466" t="s">
        <v>104</v>
      </c>
      <c r="C11" s="1468" t="s">
        <v>55</v>
      </c>
      <c r="D11" s="689" t="s">
        <v>602</v>
      </c>
      <c r="E11" s="689" t="s">
        <v>603</v>
      </c>
      <c r="F11" s="690" t="s">
        <v>604</v>
      </c>
    </row>
    <row r="12" spans="2:6" s="652" customFormat="1" ht="30" customHeight="1">
      <c r="B12" s="1467"/>
      <c r="C12" s="1469"/>
      <c r="D12" s="691" t="s">
        <v>602</v>
      </c>
      <c r="E12" s="691" t="s">
        <v>603</v>
      </c>
      <c r="F12" s="692" t="s">
        <v>605</v>
      </c>
    </row>
    <row r="13" spans="2:6" s="652" customFormat="1" ht="30" customHeight="1" thickBot="1">
      <c r="B13" s="1474"/>
      <c r="C13" s="1473"/>
      <c r="D13" s="693" t="s">
        <v>602</v>
      </c>
      <c r="E13" s="693" t="s">
        <v>603</v>
      </c>
      <c r="F13" s="694" t="s">
        <v>607</v>
      </c>
    </row>
    <row r="14" spans="2:6" s="652" customFormat="1" ht="30" customHeight="1">
      <c r="B14" s="1458" t="s">
        <v>106</v>
      </c>
      <c r="C14" s="1458" t="s">
        <v>499</v>
      </c>
      <c r="D14" s="691" t="s">
        <v>602</v>
      </c>
      <c r="E14" s="691" t="s">
        <v>603</v>
      </c>
      <c r="F14" s="692" t="s">
        <v>605</v>
      </c>
    </row>
    <row r="15" spans="2:6" s="652" customFormat="1" ht="30" customHeight="1" thickBot="1">
      <c r="B15" s="1453"/>
      <c r="C15" s="1453"/>
      <c r="D15" s="693" t="s">
        <v>602</v>
      </c>
      <c r="E15" s="693" t="s">
        <v>603</v>
      </c>
      <c r="F15" s="694" t="s">
        <v>606</v>
      </c>
    </row>
    <row r="16" spans="2:6" s="652" customFormat="1" ht="30" customHeight="1">
      <c r="B16" s="1466" t="s">
        <v>51</v>
      </c>
      <c r="C16" s="1468" t="s">
        <v>458</v>
      </c>
      <c r="D16" s="691" t="s">
        <v>602</v>
      </c>
      <c r="E16" s="691" t="s">
        <v>603</v>
      </c>
      <c r="F16" s="692" t="s">
        <v>605</v>
      </c>
    </row>
    <row r="17" spans="2:6" s="652" customFormat="1" ht="30" customHeight="1" thickBot="1">
      <c r="B17" s="1467"/>
      <c r="C17" s="1469"/>
      <c r="D17" s="693" t="s">
        <v>602</v>
      </c>
      <c r="E17" s="693" t="s">
        <v>603</v>
      </c>
      <c r="F17" s="694" t="s">
        <v>606</v>
      </c>
    </row>
    <row r="18" spans="2:6" s="652" customFormat="1" ht="26.25" customHeight="1" thickBot="1">
      <c r="B18" s="1459" t="s">
        <v>30</v>
      </c>
      <c r="C18" s="1458" t="s">
        <v>501</v>
      </c>
      <c r="D18" s="689" t="s">
        <v>602</v>
      </c>
      <c r="E18" s="689" t="s">
        <v>603</v>
      </c>
      <c r="F18" s="690" t="s">
        <v>608</v>
      </c>
    </row>
    <row r="19" spans="2:6" s="652" customFormat="1" ht="19.5" customHeight="1" thickBot="1">
      <c r="B19" s="1452"/>
      <c r="C19" s="1452"/>
      <c r="D19" s="689" t="s">
        <v>602</v>
      </c>
      <c r="E19" s="689" t="s">
        <v>603</v>
      </c>
      <c r="F19" s="690" t="s">
        <v>609</v>
      </c>
    </row>
    <row r="20" spans="2:6" s="652" customFormat="1" ht="30" customHeight="1">
      <c r="B20" s="1452"/>
      <c r="C20" s="1452"/>
      <c r="D20" s="689" t="s">
        <v>602</v>
      </c>
      <c r="E20" s="689" t="s">
        <v>603</v>
      </c>
      <c r="F20" s="690" t="s">
        <v>604</v>
      </c>
    </row>
    <row r="21" spans="2:6" s="652" customFormat="1" ht="30" customHeight="1" thickBot="1">
      <c r="B21" s="1453"/>
      <c r="C21" s="1453"/>
      <c r="D21" s="695" t="s">
        <v>602</v>
      </c>
      <c r="E21" s="695" t="s">
        <v>603</v>
      </c>
      <c r="F21" s="696" t="s">
        <v>605</v>
      </c>
    </row>
    <row r="22" spans="2:6" s="652" customFormat="1" ht="30" customHeight="1">
      <c r="B22" s="697"/>
      <c r="C22" s="697"/>
      <c r="D22" s="697"/>
      <c r="E22" s="697"/>
      <c r="F22" s="698"/>
    </row>
    <row r="23" spans="2:6" s="652" customFormat="1" ht="30" customHeight="1">
      <c r="B23" s="699"/>
      <c r="C23" s="699"/>
      <c r="D23" s="699"/>
      <c r="E23" s="699"/>
      <c r="F23" s="700"/>
    </row>
    <row r="24" spans="2:6" s="652" customFormat="1" ht="30" customHeight="1" thickBot="1">
      <c r="B24" s="701"/>
      <c r="C24" s="701"/>
      <c r="D24" s="701"/>
      <c r="E24" s="701"/>
      <c r="F24" s="702"/>
    </row>
    <row r="25" spans="2:6" ht="12.75" customHeight="1">
      <c r="B25" s="3"/>
      <c r="C25" s="249"/>
      <c r="D25" s="249"/>
      <c r="E25" s="249"/>
      <c r="F25" s="249"/>
    </row>
    <row r="26" spans="2:6" s="1" customFormat="1" ht="19.5" customHeight="1">
      <c r="B26" s="1460" t="s">
        <v>552</v>
      </c>
      <c r="C26" s="996"/>
      <c r="D26" s="996"/>
      <c r="E26" s="996"/>
      <c r="F26" s="996"/>
    </row>
    <row r="27" spans="2:6" s="1" customFormat="1" ht="19.5" customHeight="1">
      <c r="B27" s="1461" t="s">
        <v>231</v>
      </c>
      <c r="C27" s="996"/>
      <c r="D27" s="996"/>
      <c r="E27" s="996"/>
      <c r="F27" s="996"/>
    </row>
    <row r="28" ht="12" customHeight="1"/>
    <row r="29" ht="12" customHeight="1"/>
    <row r="30" ht="12" customHeight="1"/>
    <row r="31" ht="12" customHeight="1"/>
    <row r="32" ht="12" customHeight="1"/>
    <row r="33" spans="2:6" s="687" customFormat="1" ht="22.5" customHeight="1">
      <c r="B33" s="1219" t="s">
        <v>548</v>
      </c>
      <c r="C33" s="1219"/>
      <c r="D33" s="1219"/>
      <c r="E33" s="1219"/>
      <c r="F33" s="1219"/>
    </row>
    <row r="34" ht="12.75" customHeight="1">
      <c r="F34" s="688"/>
    </row>
    <row r="35" spans="2:6" s="280" customFormat="1" ht="19.5" customHeight="1">
      <c r="B35" s="280" t="s">
        <v>381</v>
      </c>
      <c r="C35" s="280" t="s">
        <v>549</v>
      </c>
      <c r="F35" s="281"/>
    </row>
    <row r="36" spans="2:6" s="282" customFormat="1" ht="19.5" customHeight="1" thickBot="1">
      <c r="B36" s="280" t="s">
        <v>235</v>
      </c>
      <c r="C36" s="280" t="s">
        <v>236</v>
      </c>
      <c r="D36" s="280"/>
      <c r="E36" s="280"/>
      <c r="F36" s="281"/>
    </row>
    <row r="37" spans="2:6" s="1" customFormat="1" ht="19.5" customHeight="1">
      <c r="B37" s="1451" t="s">
        <v>229</v>
      </c>
      <c r="C37" s="1451" t="s">
        <v>485</v>
      </c>
      <c r="D37" s="1462" t="s">
        <v>230</v>
      </c>
      <c r="E37" s="1462"/>
      <c r="F37" s="1463"/>
    </row>
    <row r="38" spans="2:6" s="1" customFormat="1" ht="19.5" customHeight="1" thickBot="1">
      <c r="B38" s="1452"/>
      <c r="C38" s="1452"/>
      <c r="D38" s="1464"/>
      <c r="E38" s="1464"/>
      <c r="F38" s="1465"/>
    </row>
    <row r="39" spans="2:6" s="1" customFormat="1" ht="19.5" customHeight="1" thickBot="1">
      <c r="B39" s="1453"/>
      <c r="C39" s="1453"/>
      <c r="D39" s="283" t="s">
        <v>232</v>
      </c>
      <c r="E39" s="283" t="s">
        <v>233</v>
      </c>
      <c r="F39" s="283" t="s">
        <v>234</v>
      </c>
    </row>
    <row r="40" spans="2:6" s="652" customFormat="1" ht="30" customHeight="1" thickBot="1">
      <c r="B40" s="612" t="s">
        <v>30</v>
      </c>
      <c r="C40" s="403" t="s">
        <v>522</v>
      </c>
      <c r="D40" s="703"/>
      <c r="E40" s="703"/>
      <c r="F40" s="704"/>
    </row>
    <row r="41" spans="2:6" s="652" customFormat="1" ht="30" customHeight="1">
      <c r="B41" s="705"/>
      <c r="C41" s="705"/>
      <c r="D41" s="705"/>
      <c r="E41" s="705"/>
      <c r="F41" s="706"/>
    </row>
    <row r="42" spans="2:6" s="652" customFormat="1" ht="30" customHeight="1" thickBot="1">
      <c r="B42" s="701"/>
      <c r="C42" s="701"/>
      <c r="D42" s="701"/>
      <c r="E42" s="701"/>
      <c r="F42" s="702"/>
    </row>
    <row r="43" spans="2:6" ht="12.75" customHeight="1">
      <c r="B43" s="3"/>
      <c r="C43" s="249"/>
      <c r="D43" s="249"/>
      <c r="E43" s="249"/>
      <c r="F43" s="249"/>
    </row>
    <row r="44" spans="2:6" s="1" customFormat="1" ht="19.5" customHeight="1">
      <c r="B44" s="1460" t="s">
        <v>552</v>
      </c>
      <c r="C44" s="996"/>
      <c r="D44" s="996"/>
      <c r="E44" s="996"/>
      <c r="F44" s="996"/>
    </row>
    <row r="45" spans="2:6" s="1" customFormat="1" ht="19.5" customHeight="1">
      <c r="B45" s="1461" t="s">
        <v>231</v>
      </c>
      <c r="C45" s="996"/>
      <c r="D45" s="996"/>
      <c r="E45" s="996"/>
      <c r="F45" s="996"/>
    </row>
    <row r="81" spans="2:6" s="687" customFormat="1" ht="22.5" customHeight="1">
      <c r="B81" s="1219" t="s">
        <v>548</v>
      </c>
      <c r="C81" s="1219"/>
      <c r="D81" s="1219"/>
      <c r="E81" s="1219"/>
      <c r="F81" s="1219"/>
    </row>
    <row r="82" ht="12.75" customHeight="1">
      <c r="F82" s="688"/>
    </row>
    <row r="83" spans="2:6" s="280" customFormat="1" ht="19.5" customHeight="1">
      <c r="B83" s="280" t="s">
        <v>381</v>
      </c>
      <c r="C83" s="280" t="s">
        <v>463</v>
      </c>
      <c r="F83" s="281"/>
    </row>
    <row r="84" spans="2:6" s="282" customFormat="1" ht="19.5" customHeight="1" thickBot="1">
      <c r="B84" s="280" t="s">
        <v>235</v>
      </c>
      <c r="C84" s="280" t="s">
        <v>236</v>
      </c>
      <c r="D84" s="280"/>
      <c r="E84" s="280"/>
      <c r="F84" s="281"/>
    </row>
    <row r="85" spans="2:6" s="1" customFormat="1" ht="19.5" customHeight="1">
      <c r="B85" s="1451" t="s">
        <v>229</v>
      </c>
      <c r="C85" s="1451" t="s">
        <v>485</v>
      </c>
      <c r="D85" s="1462" t="s">
        <v>230</v>
      </c>
      <c r="E85" s="1462"/>
      <c r="F85" s="1463"/>
    </row>
    <row r="86" spans="2:6" s="1" customFormat="1" ht="19.5" customHeight="1" thickBot="1">
      <c r="B86" s="1452"/>
      <c r="C86" s="1452"/>
      <c r="D86" s="1464"/>
      <c r="E86" s="1464"/>
      <c r="F86" s="1465"/>
    </row>
    <row r="87" spans="2:6" s="1" customFormat="1" ht="19.5" customHeight="1" thickBot="1">
      <c r="B87" s="1453"/>
      <c r="C87" s="1453"/>
      <c r="D87" s="283" t="s">
        <v>232</v>
      </c>
      <c r="E87" s="283" t="s">
        <v>233</v>
      </c>
      <c r="F87" s="283" t="s">
        <v>234</v>
      </c>
    </row>
    <row r="88" spans="2:6" s="652" customFormat="1" ht="30" customHeight="1" thickBot="1">
      <c r="B88" s="403" t="s">
        <v>107</v>
      </c>
      <c r="C88" s="403" t="s">
        <v>110</v>
      </c>
      <c r="D88" s="693" t="s">
        <v>602</v>
      </c>
      <c r="E88" s="693" t="s">
        <v>603</v>
      </c>
      <c r="F88" s="694" t="s">
        <v>610</v>
      </c>
    </row>
    <row r="89" spans="2:6" s="652" customFormat="1" ht="30" customHeight="1" hidden="1">
      <c r="B89" s="705"/>
      <c r="C89" s="705"/>
      <c r="D89" s="705"/>
      <c r="E89" s="705"/>
      <c r="F89" s="706"/>
    </row>
    <row r="90" spans="2:6" s="652" customFormat="1" ht="30" customHeight="1" hidden="1">
      <c r="B90" s="699"/>
      <c r="C90" s="699"/>
      <c r="D90" s="699"/>
      <c r="E90" s="699"/>
      <c r="F90" s="700"/>
    </row>
    <row r="91" spans="2:6" s="652" customFormat="1" ht="30" customHeight="1" hidden="1">
      <c r="B91" s="699"/>
      <c r="C91" s="699"/>
      <c r="D91" s="699"/>
      <c r="E91" s="699"/>
      <c r="F91" s="700"/>
    </row>
    <row r="92" spans="2:6" s="652" customFormat="1" ht="30" customHeight="1" hidden="1">
      <c r="B92" s="699"/>
      <c r="C92" s="699"/>
      <c r="D92" s="699"/>
      <c r="E92" s="699"/>
      <c r="F92" s="700"/>
    </row>
    <row r="93" spans="2:6" s="652" customFormat="1" ht="30" customHeight="1" hidden="1">
      <c r="B93" s="699"/>
      <c r="C93" s="699"/>
      <c r="D93" s="699"/>
      <c r="E93" s="699"/>
      <c r="F93" s="700"/>
    </row>
    <row r="94" spans="2:6" s="652" customFormat="1" ht="30" customHeight="1" hidden="1">
      <c r="B94" s="699"/>
      <c r="C94" s="699"/>
      <c r="D94" s="699"/>
      <c r="E94" s="699"/>
      <c r="F94" s="700"/>
    </row>
    <row r="95" spans="2:6" s="652" customFormat="1" ht="30" customHeight="1" hidden="1">
      <c r="B95" s="699"/>
      <c r="C95" s="699"/>
      <c r="D95" s="699"/>
      <c r="E95" s="699"/>
      <c r="F95" s="700"/>
    </row>
    <row r="96" spans="2:6" s="652" customFormat="1" ht="30" customHeight="1" hidden="1">
      <c r="B96" s="699"/>
      <c r="C96" s="699"/>
      <c r="D96" s="699"/>
      <c r="E96" s="699"/>
      <c r="F96" s="700"/>
    </row>
    <row r="97" spans="2:6" s="652" customFormat="1" ht="30" customHeight="1" hidden="1">
      <c r="B97" s="699"/>
      <c r="C97" s="699"/>
      <c r="D97" s="699"/>
      <c r="E97" s="699"/>
      <c r="F97" s="700"/>
    </row>
    <row r="98" spans="2:6" s="652" customFormat="1" ht="30" customHeight="1" hidden="1">
      <c r="B98" s="699"/>
      <c r="C98" s="699"/>
      <c r="D98" s="699"/>
      <c r="E98" s="699"/>
      <c r="F98" s="700"/>
    </row>
    <row r="99" spans="2:6" s="652" customFormat="1" ht="30" customHeight="1" hidden="1">
      <c r="B99" s="699"/>
      <c r="C99" s="699"/>
      <c r="D99" s="699"/>
      <c r="E99" s="699"/>
      <c r="F99" s="700"/>
    </row>
    <row r="100" spans="2:6" s="652" customFormat="1" ht="30" customHeight="1" hidden="1">
      <c r="B100" s="699"/>
      <c r="C100" s="699"/>
      <c r="D100" s="699"/>
      <c r="E100" s="699"/>
      <c r="F100" s="700"/>
    </row>
    <row r="101" spans="2:6" s="652" customFormat="1" ht="30" customHeight="1" hidden="1">
      <c r="B101" s="699"/>
      <c r="C101" s="699"/>
      <c r="D101" s="699"/>
      <c r="E101" s="699"/>
      <c r="F101" s="700"/>
    </row>
    <row r="102" spans="2:6" s="652" customFormat="1" ht="30" customHeight="1" hidden="1">
      <c r="B102" s="699"/>
      <c r="C102" s="699"/>
      <c r="D102" s="699"/>
      <c r="E102" s="699"/>
      <c r="F102" s="700"/>
    </row>
    <row r="103" spans="2:6" s="652" customFormat="1" ht="30" customHeight="1" thickBot="1">
      <c r="B103" s="701"/>
      <c r="C103" s="701"/>
      <c r="D103" s="701"/>
      <c r="E103" s="701"/>
      <c r="F103" s="702"/>
    </row>
    <row r="104" spans="2:6" ht="12.75" customHeight="1">
      <c r="B104" s="3"/>
      <c r="C104" s="249"/>
      <c r="D104" s="249"/>
      <c r="E104" s="249"/>
      <c r="F104" s="249"/>
    </row>
    <row r="105" spans="2:6" s="1" customFormat="1" ht="19.5" customHeight="1">
      <c r="B105" s="1460" t="s">
        <v>552</v>
      </c>
      <c r="C105" s="996"/>
      <c r="D105" s="996"/>
      <c r="E105" s="996"/>
      <c r="F105" s="996"/>
    </row>
    <row r="106" spans="2:6" s="1" customFormat="1" ht="19.5" customHeight="1">
      <c r="B106" s="1461" t="s">
        <v>231</v>
      </c>
      <c r="C106" s="996"/>
      <c r="D106" s="996"/>
      <c r="E106" s="996"/>
      <c r="F106" s="996"/>
    </row>
    <row r="143" spans="2:6" s="687" customFormat="1" ht="22.5" customHeight="1">
      <c r="B143" s="1219" t="s">
        <v>548</v>
      </c>
      <c r="C143" s="1219"/>
      <c r="D143" s="1219"/>
      <c r="E143" s="1219"/>
      <c r="F143" s="1219"/>
    </row>
    <row r="144" ht="12.75" customHeight="1">
      <c r="F144" s="688"/>
    </row>
    <row r="145" spans="2:6" s="280" customFormat="1" ht="19.5" customHeight="1">
      <c r="B145" s="280" t="s">
        <v>381</v>
      </c>
      <c r="C145" s="280" t="s">
        <v>551</v>
      </c>
      <c r="F145" s="281"/>
    </row>
    <row r="146" spans="2:6" s="282" customFormat="1" ht="19.5" customHeight="1" thickBot="1">
      <c r="B146" s="280" t="s">
        <v>235</v>
      </c>
      <c r="C146" s="280" t="s">
        <v>236</v>
      </c>
      <c r="D146" s="280"/>
      <c r="E146" s="280"/>
      <c r="F146" s="281"/>
    </row>
    <row r="147" spans="2:6" s="1" customFormat="1" ht="19.5" customHeight="1">
      <c r="B147" s="1451" t="s">
        <v>229</v>
      </c>
      <c r="C147" s="1451" t="s">
        <v>485</v>
      </c>
      <c r="D147" s="1462" t="s">
        <v>230</v>
      </c>
      <c r="E147" s="1462"/>
      <c r="F147" s="1463"/>
    </row>
    <row r="148" spans="2:6" s="1" customFormat="1" ht="19.5" customHeight="1" thickBot="1">
      <c r="B148" s="1452"/>
      <c r="C148" s="1452"/>
      <c r="D148" s="1464"/>
      <c r="E148" s="1464"/>
      <c r="F148" s="1465"/>
    </row>
    <row r="149" spans="2:6" s="1" customFormat="1" ht="19.5" customHeight="1" thickBot="1">
      <c r="B149" s="1453"/>
      <c r="C149" s="1453"/>
      <c r="D149" s="283" t="s">
        <v>232</v>
      </c>
      <c r="E149" s="283" t="s">
        <v>233</v>
      </c>
      <c r="F149" s="283" t="s">
        <v>234</v>
      </c>
    </row>
    <row r="150" spans="2:6" s="652" customFormat="1" ht="30" customHeight="1">
      <c r="B150" s="1466" t="s">
        <v>550</v>
      </c>
      <c r="C150" s="1468" t="s">
        <v>502</v>
      </c>
      <c r="D150" s="707" t="s">
        <v>611</v>
      </c>
      <c r="E150" s="707" t="s">
        <v>612</v>
      </c>
      <c r="F150" s="708" t="s">
        <v>613</v>
      </c>
    </row>
    <row r="151" spans="2:6" s="652" customFormat="1" ht="30" customHeight="1">
      <c r="B151" s="1467"/>
      <c r="C151" s="1469"/>
      <c r="D151" s="691" t="s">
        <v>611</v>
      </c>
      <c r="E151" s="691" t="s">
        <v>612</v>
      </c>
      <c r="F151" s="692" t="s">
        <v>614</v>
      </c>
    </row>
    <row r="152" spans="2:6" s="652" customFormat="1" ht="30" customHeight="1">
      <c r="B152" s="1467"/>
      <c r="C152" s="1469"/>
      <c r="D152" s="707" t="s">
        <v>611</v>
      </c>
      <c r="E152" s="707" t="s">
        <v>612</v>
      </c>
      <c r="F152" s="709" t="s">
        <v>615</v>
      </c>
    </row>
    <row r="153" spans="2:6" s="652" customFormat="1" ht="30" customHeight="1">
      <c r="B153" s="710" t="s">
        <v>30</v>
      </c>
      <c r="C153" s="711" t="s">
        <v>390</v>
      </c>
      <c r="D153" s="691" t="s">
        <v>611</v>
      </c>
      <c r="E153" s="691" t="s">
        <v>612</v>
      </c>
      <c r="F153" s="692" t="s">
        <v>616</v>
      </c>
    </row>
    <row r="154" spans="2:6" s="652" customFormat="1" ht="30" customHeight="1" thickBot="1">
      <c r="B154" s="701"/>
      <c r="C154" s="701"/>
      <c r="D154" s="701"/>
      <c r="E154" s="701"/>
      <c r="F154" s="702"/>
    </row>
    <row r="155" spans="2:6" ht="12.75" customHeight="1">
      <c r="B155" s="3"/>
      <c r="C155" s="249"/>
      <c r="D155" s="249"/>
      <c r="E155" s="249"/>
      <c r="F155" s="249"/>
    </row>
    <row r="156" spans="2:6" s="1" customFormat="1" ht="19.5" customHeight="1">
      <c r="B156" s="1460" t="s">
        <v>552</v>
      </c>
      <c r="C156" s="996"/>
      <c r="D156" s="996"/>
      <c r="E156" s="996"/>
      <c r="F156" s="996"/>
    </row>
    <row r="157" spans="2:6" s="1" customFormat="1" ht="19.5" customHeight="1">
      <c r="B157" s="1461" t="s">
        <v>231</v>
      </c>
      <c r="C157" s="996"/>
      <c r="D157" s="996"/>
      <c r="E157" s="996"/>
      <c r="F157" s="996"/>
    </row>
  </sheetData>
  <sheetProtection/>
  <mergeCells count="36">
    <mergeCell ref="B18:B21"/>
    <mergeCell ref="C18:C21"/>
    <mergeCell ref="B11:B13"/>
    <mergeCell ref="C11:C13"/>
    <mergeCell ref="B14:B15"/>
    <mergeCell ref="C14:C15"/>
    <mergeCell ref="B16:B17"/>
    <mergeCell ref="C16:C17"/>
    <mergeCell ref="B1:F1"/>
    <mergeCell ref="B5:B7"/>
    <mergeCell ref="C5:C7"/>
    <mergeCell ref="D5:F6"/>
    <mergeCell ref="B8:B10"/>
    <mergeCell ref="C8:C10"/>
    <mergeCell ref="D37:F38"/>
    <mergeCell ref="B44:F44"/>
    <mergeCell ref="B45:F45"/>
    <mergeCell ref="B26:F26"/>
    <mergeCell ref="B27:F27"/>
    <mergeCell ref="B33:F33"/>
    <mergeCell ref="B37:B39"/>
    <mergeCell ref="C37:C39"/>
    <mergeCell ref="B81:F81"/>
    <mergeCell ref="B85:B87"/>
    <mergeCell ref="C85:C87"/>
    <mergeCell ref="D85:F86"/>
    <mergeCell ref="B150:B152"/>
    <mergeCell ref="C150:C152"/>
    <mergeCell ref="B156:F156"/>
    <mergeCell ref="B157:F157"/>
    <mergeCell ref="B105:F105"/>
    <mergeCell ref="B106:F106"/>
    <mergeCell ref="B143:F143"/>
    <mergeCell ref="B147:B149"/>
    <mergeCell ref="C147:C149"/>
    <mergeCell ref="D147:F148"/>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2.xml><?xml version="1.0" encoding="utf-8"?>
<worksheet xmlns="http://schemas.openxmlformats.org/spreadsheetml/2006/main" xmlns:r="http://schemas.openxmlformats.org/officeDocument/2006/relationships">
  <dimension ref="A2:AH23"/>
  <sheetViews>
    <sheetView zoomScalePageLayoutView="0" workbookViewId="0" topLeftCell="A1">
      <pane xSplit="8" ySplit="13" topLeftCell="I14" activePane="bottomRight" state="frozen"/>
      <selection pane="topLeft" activeCell="A1" sqref="A1"/>
      <selection pane="topRight" activeCell="I1" sqref="I1"/>
      <selection pane="bottomLeft" activeCell="A14" sqref="A14"/>
      <selection pane="bottomRight" activeCell="E15" sqref="E15"/>
    </sheetView>
  </sheetViews>
  <sheetFormatPr defaultColWidth="9.140625" defaultRowHeight="12.75" customHeight="1"/>
  <cols>
    <col min="1" max="1" width="25.7109375" style="0" customWidth="1"/>
    <col min="2" max="3" width="9.140625" style="4" customWidth="1"/>
    <col min="4" max="4" width="9.57421875" style="4" customWidth="1"/>
    <col min="5" max="9" width="9.140625" style="4" customWidth="1"/>
    <col min="10" max="10" width="10.421875" style="4" customWidth="1"/>
    <col min="11" max="11" width="9.140625" style="4" customWidth="1"/>
    <col min="12" max="12" width="10.421875" style="4" customWidth="1"/>
    <col min="13" max="16" width="9.140625" style="4" customWidth="1"/>
    <col min="17" max="17" width="10.140625" style="4" customWidth="1"/>
    <col min="18" max="25" width="9.140625" style="4" customWidth="1"/>
    <col min="26" max="26" width="10.421875" style="4" customWidth="1"/>
    <col min="27" max="27" width="9.140625" style="4" customWidth="1"/>
    <col min="28" max="28" width="10.421875" style="4" customWidth="1"/>
    <col min="29" max="32" width="9.140625" style="4" customWidth="1"/>
    <col min="33" max="34" width="10.140625" style="4" customWidth="1"/>
  </cols>
  <sheetData>
    <row r="2" spans="1:34" s="269" customFormat="1" ht="22.5" customHeight="1">
      <c r="A2" s="980" t="s">
        <v>68</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row>
    <row r="4" spans="1:34" s="270" customFormat="1" ht="18" customHeight="1">
      <c r="A4" s="269" t="s">
        <v>69</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row>
    <row r="6" spans="1:34" s="1" customFormat="1" ht="18" customHeight="1">
      <c r="A6" s="269" t="s">
        <v>495</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981">
        <v>40724</v>
      </c>
      <c r="AH6" s="981"/>
    </row>
    <row r="7" ht="12.75" customHeight="1" thickBot="1"/>
    <row r="8" spans="1:34" s="2" customFormat="1" ht="22.5" customHeight="1" thickBot="1">
      <c r="A8" s="982" t="s">
        <v>63</v>
      </c>
      <c r="B8" s="985" t="s">
        <v>467</v>
      </c>
      <c r="C8" s="986"/>
      <c r="D8" s="986"/>
      <c r="E8" s="986"/>
      <c r="F8" s="986"/>
      <c r="G8" s="986"/>
      <c r="H8" s="986"/>
      <c r="I8" s="986"/>
      <c r="J8" s="986"/>
      <c r="K8" s="986"/>
      <c r="L8" s="986"/>
      <c r="M8" s="986"/>
      <c r="N8" s="986"/>
      <c r="O8" s="987"/>
      <c r="P8" s="987"/>
      <c r="Q8" s="988"/>
      <c r="R8" s="985" t="s">
        <v>468</v>
      </c>
      <c r="S8" s="987"/>
      <c r="T8" s="987"/>
      <c r="U8" s="987"/>
      <c r="V8" s="987"/>
      <c r="W8" s="987"/>
      <c r="X8" s="987"/>
      <c r="Y8" s="987"/>
      <c r="Z8" s="987"/>
      <c r="AA8" s="987"/>
      <c r="AB8" s="987"/>
      <c r="AC8" s="987"/>
      <c r="AD8" s="987"/>
      <c r="AE8" s="987"/>
      <c r="AF8" s="987"/>
      <c r="AG8" s="988"/>
      <c r="AH8" s="972" t="s">
        <v>80</v>
      </c>
    </row>
    <row r="9" spans="1:34" ht="21" customHeight="1" thickBot="1">
      <c r="A9" s="983"/>
      <c r="B9" s="972" t="s">
        <v>343</v>
      </c>
      <c r="C9" s="974" t="s">
        <v>53</v>
      </c>
      <c r="D9" s="997"/>
      <c r="E9" s="974" t="s">
        <v>54</v>
      </c>
      <c r="F9" s="976"/>
      <c r="G9" s="976"/>
      <c r="H9" s="976"/>
      <c r="I9" s="976"/>
      <c r="J9" s="977"/>
      <c r="K9" s="977"/>
      <c r="L9" s="977"/>
      <c r="M9" s="977"/>
      <c r="N9" s="975"/>
      <c r="O9" s="974" t="s">
        <v>58</v>
      </c>
      <c r="P9" s="975"/>
      <c r="Q9" s="970" t="s">
        <v>483</v>
      </c>
      <c r="R9" s="972" t="s">
        <v>52</v>
      </c>
      <c r="S9" s="974" t="s">
        <v>53</v>
      </c>
      <c r="T9" s="975"/>
      <c r="U9" s="974" t="s">
        <v>54</v>
      </c>
      <c r="V9" s="976"/>
      <c r="W9" s="977"/>
      <c r="X9" s="977"/>
      <c r="Y9" s="977"/>
      <c r="Z9" s="977"/>
      <c r="AA9" s="977"/>
      <c r="AB9" s="977"/>
      <c r="AC9" s="977"/>
      <c r="AD9" s="975"/>
      <c r="AE9" s="974" t="s">
        <v>58</v>
      </c>
      <c r="AF9" s="975"/>
      <c r="AG9" s="970" t="s">
        <v>483</v>
      </c>
      <c r="AH9" s="989"/>
    </row>
    <row r="10" spans="1:34" s="1" customFormat="1" ht="53.25" customHeight="1" thickBot="1">
      <c r="A10" s="984"/>
      <c r="B10" s="973"/>
      <c r="C10" s="507" t="s">
        <v>57</v>
      </c>
      <c r="D10" s="508" t="s">
        <v>115</v>
      </c>
      <c r="E10" s="507" t="s">
        <v>64</v>
      </c>
      <c r="F10" s="505" t="s">
        <v>72</v>
      </c>
      <c r="G10" s="505" t="s">
        <v>116</v>
      </c>
      <c r="H10" s="505" t="s">
        <v>71</v>
      </c>
      <c r="I10" s="505" t="s">
        <v>117</v>
      </c>
      <c r="J10" s="506" t="s">
        <v>493</v>
      </c>
      <c r="K10" s="506" t="s">
        <v>61</v>
      </c>
      <c r="L10" s="506" t="s">
        <v>62</v>
      </c>
      <c r="M10" s="506" t="s">
        <v>494</v>
      </c>
      <c r="N10" s="506" t="s">
        <v>118</v>
      </c>
      <c r="O10" s="507" t="s">
        <v>59</v>
      </c>
      <c r="P10" s="508" t="s">
        <v>60</v>
      </c>
      <c r="Q10" s="971"/>
      <c r="R10" s="973"/>
      <c r="S10" s="273" t="s">
        <v>57</v>
      </c>
      <c r="T10" s="274" t="s">
        <v>115</v>
      </c>
      <c r="U10" s="273" t="s">
        <v>64</v>
      </c>
      <c r="V10" s="505" t="s">
        <v>72</v>
      </c>
      <c r="W10" s="505" t="s">
        <v>116</v>
      </c>
      <c r="X10" s="505" t="s">
        <v>71</v>
      </c>
      <c r="Y10" s="505" t="s">
        <v>117</v>
      </c>
      <c r="Z10" s="506" t="s">
        <v>493</v>
      </c>
      <c r="AA10" s="506" t="s">
        <v>61</v>
      </c>
      <c r="AB10" s="506" t="s">
        <v>62</v>
      </c>
      <c r="AC10" s="506" t="s">
        <v>494</v>
      </c>
      <c r="AD10" s="506" t="s">
        <v>118</v>
      </c>
      <c r="AE10" s="507" t="s">
        <v>59</v>
      </c>
      <c r="AF10" s="508" t="s">
        <v>60</v>
      </c>
      <c r="AG10" s="971"/>
      <c r="AH10" s="973"/>
    </row>
    <row r="11" spans="1:34" ht="19.5" customHeight="1">
      <c r="A11" s="260" t="s">
        <v>344</v>
      </c>
      <c r="B11" s="262"/>
      <c r="C11" s="264"/>
      <c r="D11" s="265"/>
      <c r="E11" s="264"/>
      <c r="F11" s="268"/>
      <c r="G11" s="268"/>
      <c r="H11" s="268"/>
      <c r="I11" s="268"/>
      <c r="J11" s="268"/>
      <c r="K11" s="268"/>
      <c r="L11" s="268"/>
      <c r="M11" s="268"/>
      <c r="N11" s="268"/>
      <c r="O11" s="264"/>
      <c r="P11" s="265"/>
      <c r="Q11" s="262">
        <f>SUM(B11:P11)</f>
        <v>0</v>
      </c>
      <c r="R11" s="262"/>
      <c r="S11" s="264"/>
      <c r="T11" s="265"/>
      <c r="U11" s="264"/>
      <c r="V11" s="268"/>
      <c r="W11" s="268"/>
      <c r="X11" s="268"/>
      <c r="Y11" s="268"/>
      <c r="Z11" s="268"/>
      <c r="AA11" s="268"/>
      <c r="AB11" s="268"/>
      <c r="AC11" s="268"/>
      <c r="AD11" s="265"/>
      <c r="AE11" s="264"/>
      <c r="AF11" s="265"/>
      <c r="AG11" s="262">
        <f>SUM(R11:AF11)</f>
        <v>0</v>
      </c>
      <c r="AH11" s="262">
        <f>Q11+AG11</f>
        <v>0</v>
      </c>
    </row>
    <row r="12" spans="1:34" ht="19.5" customHeight="1">
      <c r="A12" s="261" t="s">
        <v>65</v>
      </c>
      <c r="B12" s="263"/>
      <c r="C12" s="266"/>
      <c r="D12" s="267"/>
      <c r="E12" s="266"/>
      <c r="F12" s="259"/>
      <c r="G12" s="259"/>
      <c r="H12" s="259"/>
      <c r="I12" s="259"/>
      <c r="J12" s="259"/>
      <c r="K12" s="259"/>
      <c r="L12" s="259"/>
      <c r="M12" s="259"/>
      <c r="N12" s="259"/>
      <c r="O12" s="266"/>
      <c r="P12" s="267"/>
      <c r="Q12" s="263">
        <f>SUM(B12:P12)</f>
        <v>0</v>
      </c>
      <c r="R12" s="263"/>
      <c r="S12" s="266"/>
      <c r="T12" s="267"/>
      <c r="U12" s="266"/>
      <c r="V12" s="259"/>
      <c r="W12" s="259"/>
      <c r="X12" s="259"/>
      <c r="Y12" s="259"/>
      <c r="Z12" s="259"/>
      <c r="AA12" s="259"/>
      <c r="AB12" s="259"/>
      <c r="AC12" s="259"/>
      <c r="AD12" s="267"/>
      <c r="AE12" s="266"/>
      <c r="AF12" s="267"/>
      <c r="AG12" s="263">
        <f>SUM(R12:AF12)</f>
        <v>0</v>
      </c>
      <c r="AH12" s="263">
        <f>Q12+AG12</f>
        <v>0</v>
      </c>
    </row>
    <row r="13" spans="1:34" ht="19.5" customHeight="1">
      <c r="A13" s="261" t="s">
        <v>66</v>
      </c>
      <c r="B13" s="263"/>
      <c r="C13" s="266"/>
      <c r="D13" s="267"/>
      <c r="E13" s="266"/>
      <c r="F13" s="259"/>
      <c r="G13" s="259"/>
      <c r="H13" s="259"/>
      <c r="I13" s="259"/>
      <c r="J13" s="259"/>
      <c r="K13" s="259"/>
      <c r="L13" s="259"/>
      <c r="M13" s="259"/>
      <c r="N13" s="259"/>
      <c r="O13" s="266"/>
      <c r="P13" s="267"/>
      <c r="Q13" s="263">
        <f>SUM(B13:P13)</f>
        <v>0</v>
      </c>
      <c r="R13" s="263"/>
      <c r="S13" s="266"/>
      <c r="T13" s="267"/>
      <c r="U13" s="266"/>
      <c r="V13" s="259"/>
      <c r="W13" s="259"/>
      <c r="X13" s="259"/>
      <c r="Y13" s="259"/>
      <c r="Z13" s="259"/>
      <c r="AA13" s="259"/>
      <c r="AB13" s="259"/>
      <c r="AC13" s="259"/>
      <c r="AD13" s="267"/>
      <c r="AE13" s="266"/>
      <c r="AF13" s="267"/>
      <c r="AG13" s="263">
        <f>SUM(R13:AF13)</f>
        <v>0</v>
      </c>
      <c r="AH13" s="263">
        <f>Q13+AG13</f>
        <v>0</v>
      </c>
    </row>
    <row r="14" spans="1:34" ht="19.5" customHeight="1">
      <c r="A14" s="261" t="s">
        <v>67</v>
      </c>
      <c r="B14" s="263"/>
      <c r="C14" s="266"/>
      <c r="D14" s="267"/>
      <c r="E14" s="266"/>
      <c r="F14" s="259"/>
      <c r="G14" s="259"/>
      <c r="H14" s="259"/>
      <c r="I14" s="259"/>
      <c r="J14" s="259"/>
      <c r="K14" s="259"/>
      <c r="L14" s="259"/>
      <c r="M14" s="259"/>
      <c r="N14" s="259"/>
      <c r="O14" s="266"/>
      <c r="P14" s="267"/>
      <c r="Q14" s="263">
        <f>SUM(B14:P14)</f>
        <v>0</v>
      </c>
      <c r="R14" s="263"/>
      <c r="S14" s="266"/>
      <c r="T14" s="267"/>
      <c r="U14" s="266"/>
      <c r="V14" s="259"/>
      <c r="W14" s="259"/>
      <c r="X14" s="259"/>
      <c r="Y14" s="259"/>
      <c r="Z14" s="259"/>
      <c r="AA14" s="259"/>
      <c r="AB14" s="259"/>
      <c r="AC14" s="259"/>
      <c r="AD14" s="267"/>
      <c r="AE14" s="266"/>
      <c r="AF14" s="267"/>
      <c r="AG14" s="263">
        <f>SUM(R14:AF14)</f>
        <v>0</v>
      </c>
      <c r="AH14" s="263">
        <f>Q14+AG14</f>
        <v>0</v>
      </c>
    </row>
    <row r="15" spans="1:34" ht="19.5" customHeight="1" thickBot="1">
      <c r="A15" s="261"/>
      <c r="B15" s="263"/>
      <c r="C15" s="266"/>
      <c r="D15" s="267"/>
      <c r="E15" s="266"/>
      <c r="F15" s="259"/>
      <c r="G15" s="259"/>
      <c r="H15" s="259"/>
      <c r="I15" s="259"/>
      <c r="J15" s="259"/>
      <c r="K15" s="259"/>
      <c r="L15" s="259"/>
      <c r="M15" s="259"/>
      <c r="N15" s="259"/>
      <c r="O15" s="266"/>
      <c r="P15" s="267"/>
      <c r="Q15" s="263">
        <f>SUM(B15:P15)</f>
        <v>0</v>
      </c>
      <c r="R15" s="263"/>
      <c r="S15" s="266"/>
      <c r="T15" s="267"/>
      <c r="U15" s="266"/>
      <c r="V15" s="259"/>
      <c r="W15" s="259"/>
      <c r="X15" s="259"/>
      <c r="Y15" s="259"/>
      <c r="Z15" s="259"/>
      <c r="AA15" s="259"/>
      <c r="AB15" s="259"/>
      <c r="AC15" s="259"/>
      <c r="AD15" s="267"/>
      <c r="AE15" s="266"/>
      <c r="AF15" s="267"/>
      <c r="AG15" s="263">
        <f>SUM(R15:AF15)</f>
        <v>0</v>
      </c>
      <c r="AH15" s="263">
        <f>Q15+AG15</f>
        <v>0</v>
      </c>
    </row>
    <row r="16" spans="1:34" s="1" customFormat="1" ht="19.5" customHeight="1" thickBot="1">
      <c r="A16" s="275" t="s">
        <v>483</v>
      </c>
      <c r="B16" s="276">
        <f aca="true" t="shared" si="0" ref="B16:AH16">SUM(B11:B15)</f>
        <v>0</v>
      </c>
      <c r="C16" s="277">
        <f t="shared" si="0"/>
        <v>0</v>
      </c>
      <c r="D16" s="278">
        <f t="shared" si="0"/>
        <v>0</v>
      </c>
      <c r="E16" s="277">
        <f t="shared" si="0"/>
        <v>0</v>
      </c>
      <c r="F16" s="279">
        <f t="shared" si="0"/>
        <v>0</v>
      </c>
      <c r="G16" s="279">
        <f t="shared" si="0"/>
        <v>0</v>
      </c>
      <c r="H16" s="279">
        <f t="shared" si="0"/>
        <v>0</v>
      </c>
      <c r="I16" s="279">
        <f t="shared" si="0"/>
        <v>0</v>
      </c>
      <c r="J16" s="279">
        <f t="shared" si="0"/>
        <v>0</v>
      </c>
      <c r="K16" s="279">
        <f t="shared" si="0"/>
        <v>0</v>
      </c>
      <c r="L16" s="279">
        <f t="shared" si="0"/>
        <v>0</v>
      </c>
      <c r="M16" s="279">
        <f t="shared" si="0"/>
        <v>0</v>
      </c>
      <c r="N16" s="279">
        <f t="shared" si="0"/>
        <v>0</v>
      </c>
      <c r="O16" s="277">
        <f t="shared" si="0"/>
        <v>0</v>
      </c>
      <c r="P16" s="278">
        <f t="shared" si="0"/>
        <v>0</v>
      </c>
      <c r="Q16" s="276">
        <f t="shared" si="0"/>
        <v>0</v>
      </c>
      <c r="R16" s="276">
        <f t="shared" si="0"/>
        <v>0</v>
      </c>
      <c r="S16" s="277">
        <f t="shared" si="0"/>
        <v>0</v>
      </c>
      <c r="T16" s="278">
        <f t="shared" si="0"/>
        <v>0</v>
      </c>
      <c r="U16" s="277">
        <f t="shared" si="0"/>
        <v>0</v>
      </c>
      <c r="V16" s="279">
        <f t="shared" si="0"/>
        <v>0</v>
      </c>
      <c r="W16" s="279">
        <f t="shared" si="0"/>
        <v>0</v>
      </c>
      <c r="X16" s="279">
        <f t="shared" si="0"/>
        <v>0</v>
      </c>
      <c r="Y16" s="279">
        <f t="shared" si="0"/>
        <v>0</v>
      </c>
      <c r="Z16" s="279">
        <f t="shared" si="0"/>
        <v>0</v>
      </c>
      <c r="AA16" s="279">
        <f t="shared" si="0"/>
        <v>0</v>
      </c>
      <c r="AB16" s="279">
        <f t="shared" si="0"/>
        <v>0</v>
      </c>
      <c r="AC16" s="279">
        <f t="shared" si="0"/>
        <v>0</v>
      </c>
      <c r="AD16" s="279">
        <f t="shared" si="0"/>
        <v>0</v>
      </c>
      <c r="AE16" s="277">
        <f t="shared" si="0"/>
        <v>0</v>
      </c>
      <c r="AF16" s="278">
        <f t="shared" si="0"/>
        <v>0</v>
      </c>
      <c r="AG16" s="276">
        <f t="shared" si="0"/>
        <v>0</v>
      </c>
      <c r="AH16" s="276">
        <f t="shared" si="0"/>
        <v>0</v>
      </c>
    </row>
    <row r="18" spans="1:34" ht="12.75" customHeight="1">
      <c r="A18" s="504" t="s">
        <v>78</v>
      </c>
      <c r="B18" s="966" t="s">
        <v>77</v>
      </c>
      <c r="C18" s="967"/>
      <c r="D18" s="967"/>
      <c r="E18" s="967"/>
      <c r="F18" s="967"/>
      <c r="G18" s="967"/>
      <c r="H18" s="967"/>
      <c r="I18" s="967"/>
      <c r="J18" s="967"/>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row>
    <row r="21" spans="1:34" ht="12.75" customHeight="1">
      <c r="A21" s="995" t="s">
        <v>12</v>
      </c>
      <c r="B21" s="966" t="s">
        <v>79</v>
      </c>
      <c r="C21" s="994"/>
      <c r="D21" s="994"/>
      <c r="E21" s="994"/>
      <c r="F21" s="994"/>
      <c r="G21" s="994"/>
      <c r="H21" s="994"/>
      <c r="I21" s="994"/>
      <c r="J21" s="994"/>
      <c r="K21" s="994"/>
      <c r="L21" s="994"/>
      <c r="M21" s="994"/>
      <c r="N21" s="994"/>
      <c r="O21" s="994"/>
      <c r="P21" s="994"/>
      <c r="Q21" s="994"/>
      <c r="R21" s="994"/>
      <c r="S21" s="994"/>
      <c r="T21" s="994"/>
      <c r="U21" s="994"/>
      <c r="V21" s="994"/>
      <c r="W21" s="994"/>
      <c r="X21" s="994"/>
      <c r="Y21" s="994"/>
      <c r="Z21" s="994"/>
      <c r="AA21" s="994"/>
      <c r="AB21" s="994"/>
      <c r="AC21" s="994"/>
      <c r="AD21" s="994"/>
      <c r="AE21" s="994"/>
      <c r="AF21" s="994"/>
      <c r="AG21" s="994"/>
      <c r="AH21" s="994"/>
    </row>
    <row r="22" ht="12.75" customHeight="1">
      <c r="A22" s="996"/>
    </row>
    <row r="23" spans="1:34" ht="12.75" customHeight="1">
      <c r="A23" s="996"/>
      <c r="B23" s="966" t="s">
        <v>70</v>
      </c>
      <c r="C23" s="966"/>
      <c r="D23" s="966"/>
      <c r="E23" s="966"/>
      <c r="F23" s="966"/>
      <c r="G23" s="966"/>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6"/>
      <c r="AF23" s="966"/>
      <c r="AG23" s="966"/>
      <c r="AH23" s="966"/>
    </row>
  </sheetData>
  <sheetProtection/>
  <mergeCells count="20">
    <mergeCell ref="U9:AD9"/>
    <mergeCell ref="AE9:AF9"/>
    <mergeCell ref="AG9:AG10"/>
    <mergeCell ref="A8:A10"/>
    <mergeCell ref="B8:Q8"/>
    <mergeCell ref="B9:B10"/>
    <mergeCell ref="C9:D9"/>
    <mergeCell ref="E9:N9"/>
    <mergeCell ref="O9:P9"/>
    <mergeCell ref="Q9:Q10"/>
    <mergeCell ref="B18:AH18"/>
    <mergeCell ref="B21:AH21"/>
    <mergeCell ref="B23:AH23"/>
    <mergeCell ref="A21:A23"/>
    <mergeCell ref="AH8:AH10"/>
    <mergeCell ref="A2:AH2"/>
    <mergeCell ref="AG6:AH6"/>
    <mergeCell ref="R8:AG8"/>
    <mergeCell ref="R9:R10"/>
    <mergeCell ref="S9:T9"/>
  </mergeCells>
  <printOptions horizontalCentered="1"/>
  <pageMargins left="0" right="0.3937007874015748" top="0.5905511811023623" bottom="0.5905511811023623" header="0.5118110236220472" footer="0.5118110236220472"/>
  <pageSetup horizontalDpi="300" verticalDpi="300" orientation="landscape" paperSize="8" scale="60" r:id="rId1"/>
</worksheet>
</file>

<file path=xl/worksheets/sheet3.xml><?xml version="1.0" encoding="utf-8"?>
<worksheet xmlns="http://schemas.openxmlformats.org/spreadsheetml/2006/main" xmlns:r="http://schemas.openxmlformats.org/officeDocument/2006/relationships">
  <sheetPr>
    <tabColor rgb="FFFFFF00"/>
  </sheetPr>
  <dimension ref="A2:AH23"/>
  <sheetViews>
    <sheetView zoomScalePageLayoutView="0" workbookViewId="0" topLeftCell="A1">
      <pane xSplit="8" ySplit="1" topLeftCell="I2" activePane="bottomRight" state="frozen"/>
      <selection pane="topLeft" activeCell="A1" sqref="A1"/>
      <selection pane="topRight" activeCell="I1" sqref="I1"/>
      <selection pane="bottomLeft" activeCell="A14" sqref="A14"/>
      <selection pane="bottomRight" activeCell="H29" sqref="H29"/>
    </sheetView>
  </sheetViews>
  <sheetFormatPr defaultColWidth="9.140625" defaultRowHeight="12.75" customHeight="1"/>
  <cols>
    <col min="1" max="1" width="25.7109375" style="0" customWidth="1"/>
    <col min="2" max="2" width="9.140625" style="4" customWidth="1"/>
    <col min="3" max="3" width="8.57421875" style="4" customWidth="1"/>
    <col min="4" max="4" width="9.421875" style="4" customWidth="1"/>
    <col min="5" max="9" width="9.140625" style="4" customWidth="1"/>
    <col min="10" max="10" width="10.421875" style="4" customWidth="1"/>
    <col min="11" max="11" width="9.140625" style="4" customWidth="1"/>
    <col min="12" max="12" width="10.421875" style="4" customWidth="1"/>
    <col min="13" max="16" width="9.140625" style="4" customWidth="1"/>
    <col min="17" max="17" width="10.140625" style="4" customWidth="1"/>
    <col min="18" max="19" width="9.140625" style="4" customWidth="1"/>
    <col min="20" max="20" width="9.28125" style="4" customWidth="1"/>
    <col min="21" max="25" width="9.140625" style="4" customWidth="1"/>
    <col min="26" max="26" width="10.421875" style="4" customWidth="1"/>
    <col min="27" max="27" width="9.140625" style="4" customWidth="1"/>
    <col min="28" max="28" width="10.421875" style="4" customWidth="1"/>
    <col min="29" max="32" width="9.140625" style="4" customWidth="1"/>
    <col min="33" max="34" width="10.140625" style="4" customWidth="1"/>
  </cols>
  <sheetData>
    <row r="2" spans="1:34" s="269" customFormat="1" ht="22.5" customHeight="1">
      <c r="A2" s="980" t="s">
        <v>68</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row>
    <row r="4" spans="1:34" s="270" customFormat="1" ht="18" customHeight="1">
      <c r="A4" s="269" t="s">
        <v>69</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row>
    <row r="6" spans="1:34" s="1" customFormat="1" ht="18" customHeight="1">
      <c r="A6" s="269" t="s">
        <v>495</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981">
        <v>41090</v>
      </c>
      <c r="AH6" s="981"/>
    </row>
    <row r="7" ht="12.75" customHeight="1" thickBot="1"/>
    <row r="8" spans="1:34" s="2" customFormat="1" ht="22.5" customHeight="1" thickBot="1">
      <c r="A8" s="982" t="s">
        <v>63</v>
      </c>
      <c r="B8" s="985" t="s">
        <v>467</v>
      </c>
      <c r="C8" s="986"/>
      <c r="D8" s="986"/>
      <c r="E8" s="986"/>
      <c r="F8" s="986"/>
      <c r="G8" s="986"/>
      <c r="H8" s="986"/>
      <c r="I8" s="986"/>
      <c r="J8" s="986"/>
      <c r="K8" s="986"/>
      <c r="L8" s="986"/>
      <c r="M8" s="986"/>
      <c r="N8" s="986"/>
      <c r="O8" s="987"/>
      <c r="P8" s="987"/>
      <c r="Q8" s="988"/>
      <c r="R8" s="985" t="s">
        <v>468</v>
      </c>
      <c r="S8" s="987"/>
      <c r="T8" s="987"/>
      <c r="U8" s="987"/>
      <c r="V8" s="987"/>
      <c r="W8" s="987"/>
      <c r="X8" s="987"/>
      <c r="Y8" s="987"/>
      <c r="Z8" s="987"/>
      <c r="AA8" s="987"/>
      <c r="AB8" s="987"/>
      <c r="AC8" s="987"/>
      <c r="AD8" s="987"/>
      <c r="AE8" s="987"/>
      <c r="AF8" s="987"/>
      <c r="AG8" s="988"/>
      <c r="AH8" s="972" t="s">
        <v>80</v>
      </c>
    </row>
    <row r="9" spans="1:34" ht="21" customHeight="1" thickBot="1">
      <c r="A9" s="983"/>
      <c r="B9" s="972" t="s">
        <v>343</v>
      </c>
      <c r="C9" s="974" t="s">
        <v>53</v>
      </c>
      <c r="D9" s="997"/>
      <c r="E9" s="974" t="s">
        <v>54</v>
      </c>
      <c r="F9" s="976"/>
      <c r="G9" s="976"/>
      <c r="H9" s="976"/>
      <c r="I9" s="976"/>
      <c r="J9" s="977"/>
      <c r="K9" s="977"/>
      <c r="L9" s="977"/>
      <c r="M9" s="977"/>
      <c r="N9" s="975"/>
      <c r="O9" s="974" t="s">
        <v>58</v>
      </c>
      <c r="P9" s="975"/>
      <c r="Q9" s="970" t="s">
        <v>483</v>
      </c>
      <c r="R9" s="972" t="s">
        <v>52</v>
      </c>
      <c r="S9" s="974" t="s">
        <v>53</v>
      </c>
      <c r="T9" s="975"/>
      <c r="U9" s="974" t="s">
        <v>54</v>
      </c>
      <c r="V9" s="976"/>
      <c r="W9" s="977"/>
      <c r="X9" s="977"/>
      <c r="Y9" s="977"/>
      <c r="Z9" s="977"/>
      <c r="AA9" s="977"/>
      <c r="AB9" s="977"/>
      <c r="AC9" s="977"/>
      <c r="AD9" s="975"/>
      <c r="AE9" s="974" t="s">
        <v>58</v>
      </c>
      <c r="AF9" s="975"/>
      <c r="AG9" s="970" t="s">
        <v>483</v>
      </c>
      <c r="AH9" s="989"/>
    </row>
    <row r="10" spans="1:34" s="1" customFormat="1" ht="53.25" customHeight="1" thickBot="1">
      <c r="A10" s="984"/>
      <c r="B10" s="973"/>
      <c r="C10" s="507" t="s">
        <v>57</v>
      </c>
      <c r="D10" s="508" t="s">
        <v>115</v>
      </c>
      <c r="E10" s="507" t="s">
        <v>64</v>
      </c>
      <c r="F10" s="505" t="s">
        <v>72</v>
      </c>
      <c r="G10" s="505" t="s">
        <v>116</v>
      </c>
      <c r="H10" s="505" t="s">
        <v>71</v>
      </c>
      <c r="I10" s="505" t="s">
        <v>117</v>
      </c>
      <c r="J10" s="506" t="s">
        <v>493</v>
      </c>
      <c r="K10" s="506" t="s">
        <v>61</v>
      </c>
      <c r="L10" s="506" t="s">
        <v>62</v>
      </c>
      <c r="M10" s="506" t="s">
        <v>494</v>
      </c>
      <c r="N10" s="506" t="s">
        <v>118</v>
      </c>
      <c r="O10" s="507" t="s">
        <v>59</v>
      </c>
      <c r="P10" s="508" t="s">
        <v>60</v>
      </c>
      <c r="Q10" s="971"/>
      <c r="R10" s="998"/>
      <c r="S10" s="626" t="s">
        <v>57</v>
      </c>
      <c r="T10" s="627" t="s">
        <v>115</v>
      </c>
      <c r="U10" s="626" t="s">
        <v>64</v>
      </c>
      <c r="V10" s="628" t="s">
        <v>72</v>
      </c>
      <c r="W10" s="628" t="s">
        <v>116</v>
      </c>
      <c r="X10" s="628" t="s">
        <v>71</v>
      </c>
      <c r="Y10" s="628" t="s">
        <v>117</v>
      </c>
      <c r="Z10" s="629" t="s">
        <v>493</v>
      </c>
      <c r="AA10" s="629" t="s">
        <v>61</v>
      </c>
      <c r="AB10" s="629" t="s">
        <v>62</v>
      </c>
      <c r="AC10" s="629" t="s">
        <v>494</v>
      </c>
      <c r="AD10" s="629" t="s">
        <v>118</v>
      </c>
      <c r="AE10" s="630" t="s">
        <v>59</v>
      </c>
      <c r="AF10" s="631" t="s">
        <v>60</v>
      </c>
      <c r="AG10" s="971"/>
      <c r="AH10" s="973"/>
    </row>
    <row r="11" spans="1:34" ht="19.5" customHeight="1">
      <c r="A11" s="260" t="s">
        <v>344</v>
      </c>
      <c r="B11" s="285">
        <v>11467</v>
      </c>
      <c r="C11" s="315">
        <v>0</v>
      </c>
      <c r="D11" s="517">
        <v>0</v>
      </c>
      <c r="E11" s="315">
        <v>11730</v>
      </c>
      <c r="F11" s="321">
        <v>653</v>
      </c>
      <c r="G11" s="321">
        <v>256</v>
      </c>
      <c r="H11" s="632">
        <v>249</v>
      </c>
      <c r="I11" s="330">
        <v>0</v>
      </c>
      <c r="J11" s="321">
        <v>15468</v>
      </c>
      <c r="K11" s="321">
        <v>410</v>
      </c>
      <c r="L11" s="321">
        <v>16743</v>
      </c>
      <c r="M11" s="632">
        <v>7134</v>
      </c>
      <c r="N11" s="633">
        <v>764</v>
      </c>
      <c r="O11" s="315">
        <v>12672</v>
      </c>
      <c r="P11" s="517">
        <v>5526</v>
      </c>
      <c r="Q11" s="634">
        <f>SUM(B11:P11)</f>
        <v>83072</v>
      </c>
      <c r="R11" s="315">
        <v>162</v>
      </c>
      <c r="S11" s="321">
        <v>0</v>
      </c>
      <c r="T11" s="321">
        <v>0</v>
      </c>
      <c r="U11" s="321">
        <v>0</v>
      </c>
      <c r="V11" s="321">
        <v>1521</v>
      </c>
      <c r="W11" s="321">
        <v>0</v>
      </c>
      <c r="X11" s="321">
        <v>0</v>
      </c>
      <c r="Y11" s="321">
        <v>0</v>
      </c>
      <c r="Z11" s="321">
        <v>0</v>
      </c>
      <c r="AA11" s="321">
        <v>0</v>
      </c>
      <c r="AB11" s="321">
        <v>0</v>
      </c>
      <c r="AC11" s="321">
        <v>0</v>
      </c>
      <c r="AD11" s="321">
        <v>0</v>
      </c>
      <c r="AE11" s="321">
        <v>0</v>
      </c>
      <c r="AF11" s="517">
        <v>0</v>
      </c>
      <c r="AG11" s="635">
        <f>SUM(R11:AF11)</f>
        <v>1683</v>
      </c>
      <c r="AH11" s="262">
        <f>Q11+AG11</f>
        <v>84755</v>
      </c>
    </row>
    <row r="12" spans="1:34" ht="19.5" customHeight="1">
      <c r="A12" s="261" t="s">
        <v>65</v>
      </c>
      <c r="B12" s="636">
        <v>92222</v>
      </c>
      <c r="C12" s="637">
        <v>62347</v>
      </c>
      <c r="D12" s="638">
        <v>50130</v>
      </c>
      <c r="E12" s="637">
        <v>793</v>
      </c>
      <c r="F12" s="639">
        <v>1187</v>
      </c>
      <c r="G12" s="330">
        <v>0</v>
      </c>
      <c r="H12" s="330">
        <v>0</v>
      </c>
      <c r="I12" s="330">
        <v>416</v>
      </c>
      <c r="J12" s="330">
        <v>0</v>
      </c>
      <c r="K12" s="639">
        <v>546</v>
      </c>
      <c r="L12" s="330">
        <v>0</v>
      </c>
      <c r="M12" s="330">
        <v>0</v>
      </c>
      <c r="N12" s="640">
        <v>0</v>
      </c>
      <c r="O12" s="329">
        <v>3053</v>
      </c>
      <c r="P12" s="641">
        <v>0</v>
      </c>
      <c r="Q12" s="642">
        <f>SUM(B12:P12)</f>
        <v>210694</v>
      </c>
      <c r="R12" s="329">
        <v>1486</v>
      </c>
      <c r="S12" s="330">
        <v>3901</v>
      </c>
      <c r="T12" s="330">
        <v>2657</v>
      </c>
      <c r="U12" s="330">
        <v>0</v>
      </c>
      <c r="V12" s="330">
        <v>268</v>
      </c>
      <c r="W12" s="330">
        <v>0</v>
      </c>
      <c r="X12" s="330">
        <v>0</v>
      </c>
      <c r="Y12" s="330">
        <v>0</v>
      </c>
      <c r="Z12" s="330">
        <v>0</v>
      </c>
      <c r="AA12" s="330">
        <v>167</v>
      </c>
      <c r="AB12" s="330">
        <v>0</v>
      </c>
      <c r="AC12" s="330">
        <v>0</v>
      </c>
      <c r="AD12" s="330">
        <v>0</v>
      </c>
      <c r="AE12" s="330">
        <v>0</v>
      </c>
      <c r="AF12" s="641">
        <v>0</v>
      </c>
      <c r="AG12" s="643">
        <f>SUM(R12:AF12)</f>
        <v>8479</v>
      </c>
      <c r="AH12" s="263">
        <f>Q12+AG12</f>
        <v>219173</v>
      </c>
    </row>
    <row r="13" spans="1:34" ht="19.5" customHeight="1">
      <c r="A13" s="261" t="s">
        <v>66</v>
      </c>
      <c r="B13" s="304">
        <v>4814</v>
      </c>
      <c r="C13" s="329">
        <v>9015</v>
      </c>
      <c r="D13" s="641">
        <v>293</v>
      </c>
      <c r="E13" s="330">
        <v>0</v>
      </c>
      <c r="F13" s="330">
        <v>0</v>
      </c>
      <c r="G13" s="330">
        <v>0</v>
      </c>
      <c r="H13" s="330">
        <v>0</v>
      </c>
      <c r="I13" s="330">
        <v>0</v>
      </c>
      <c r="J13" s="330">
        <v>0</v>
      </c>
      <c r="K13" s="330">
        <v>323</v>
      </c>
      <c r="L13" s="330">
        <v>0</v>
      </c>
      <c r="M13" s="330">
        <v>0</v>
      </c>
      <c r="N13" s="640">
        <v>0</v>
      </c>
      <c r="O13" s="329"/>
      <c r="P13" s="641">
        <v>0</v>
      </c>
      <c r="Q13" s="642">
        <f>SUM(B13:P13)</f>
        <v>14445</v>
      </c>
      <c r="R13" s="329">
        <v>0</v>
      </c>
      <c r="S13" s="330">
        <v>0</v>
      </c>
      <c r="T13" s="330">
        <v>0</v>
      </c>
      <c r="U13" s="330">
        <v>0</v>
      </c>
      <c r="V13" s="330">
        <v>0</v>
      </c>
      <c r="W13" s="330">
        <v>0</v>
      </c>
      <c r="X13" s="330">
        <v>0</v>
      </c>
      <c r="Y13" s="330">
        <v>0</v>
      </c>
      <c r="Z13" s="330">
        <v>0</v>
      </c>
      <c r="AA13" s="330">
        <v>0</v>
      </c>
      <c r="AB13" s="330">
        <v>0</v>
      </c>
      <c r="AC13" s="330">
        <v>0</v>
      </c>
      <c r="AD13" s="330">
        <v>0</v>
      </c>
      <c r="AE13" s="330">
        <v>0</v>
      </c>
      <c r="AF13" s="641">
        <v>0</v>
      </c>
      <c r="AG13" s="643">
        <f>SUM(R13:AF13)</f>
        <v>0</v>
      </c>
      <c r="AH13" s="263">
        <f>Q13+AG13</f>
        <v>14445</v>
      </c>
    </row>
    <row r="14" spans="1:34" ht="19.5" customHeight="1">
      <c r="A14" s="261" t="s">
        <v>67</v>
      </c>
      <c r="B14" s="304">
        <v>1333</v>
      </c>
      <c r="C14" s="329">
        <v>1333</v>
      </c>
      <c r="D14" s="641">
        <v>0</v>
      </c>
      <c r="E14" s="330">
        <v>0</v>
      </c>
      <c r="F14" s="330">
        <v>0</v>
      </c>
      <c r="G14" s="330">
        <v>0</v>
      </c>
      <c r="H14" s="330">
        <v>0</v>
      </c>
      <c r="I14" s="330">
        <v>0</v>
      </c>
      <c r="J14" s="330">
        <v>0</v>
      </c>
      <c r="K14" s="330">
        <v>0</v>
      </c>
      <c r="L14" s="330">
        <v>0</v>
      </c>
      <c r="M14" s="330">
        <v>0</v>
      </c>
      <c r="N14" s="640">
        <v>0</v>
      </c>
      <c r="O14" s="329">
        <v>0</v>
      </c>
      <c r="P14" s="641">
        <v>0</v>
      </c>
      <c r="Q14" s="642">
        <f>SUM(B14:P14)</f>
        <v>2666</v>
      </c>
      <c r="R14" s="329">
        <v>0</v>
      </c>
      <c r="S14" s="330">
        <v>0</v>
      </c>
      <c r="T14" s="330">
        <v>0</v>
      </c>
      <c r="U14" s="330">
        <v>0</v>
      </c>
      <c r="V14" s="330">
        <v>0</v>
      </c>
      <c r="W14" s="330">
        <v>0</v>
      </c>
      <c r="X14" s="330">
        <v>0</v>
      </c>
      <c r="Y14" s="330">
        <v>0</v>
      </c>
      <c r="Z14" s="330">
        <v>0</v>
      </c>
      <c r="AA14" s="330">
        <v>0</v>
      </c>
      <c r="AB14" s="330">
        <v>0</v>
      </c>
      <c r="AC14" s="330">
        <v>0</v>
      </c>
      <c r="AD14" s="330">
        <v>0</v>
      </c>
      <c r="AE14" s="330">
        <v>0</v>
      </c>
      <c r="AF14" s="641">
        <v>0</v>
      </c>
      <c r="AG14" s="643">
        <f>SUM(R14:AF14)</f>
        <v>0</v>
      </c>
      <c r="AH14" s="263">
        <f>Q14+AG14</f>
        <v>2666</v>
      </c>
    </row>
    <row r="15" spans="1:34" ht="19.5" customHeight="1" thickBot="1">
      <c r="A15" s="261"/>
      <c r="B15" s="304">
        <v>0</v>
      </c>
      <c r="C15" s="329">
        <v>0</v>
      </c>
      <c r="D15" s="641">
        <v>0</v>
      </c>
      <c r="E15" s="329">
        <v>0</v>
      </c>
      <c r="F15" s="330">
        <v>0</v>
      </c>
      <c r="G15" s="330">
        <v>0</v>
      </c>
      <c r="H15" s="330">
        <v>0</v>
      </c>
      <c r="I15" s="330">
        <v>0</v>
      </c>
      <c r="J15" s="330">
        <v>0</v>
      </c>
      <c r="K15" s="330">
        <v>0</v>
      </c>
      <c r="L15" s="330">
        <v>0</v>
      </c>
      <c r="M15" s="330">
        <v>0</v>
      </c>
      <c r="N15" s="640">
        <v>0</v>
      </c>
      <c r="O15" s="318">
        <v>0</v>
      </c>
      <c r="P15" s="518">
        <v>0</v>
      </c>
      <c r="Q15" s="642">
        <f>SUM(B15:P15)</f>
        <v>0</v>
      </c>
      <c r="R15" s="318">
        <v>0</v>
      </c>
      <c r="S15" s="324">
        <v>0</v>
      </c>
      <c r="T15" s="324">
        <v>0</v>
      </c>
      <c r="U15" s="324">
        <v>0</v>
      </c>
      <c r="V15" s="324">
        <v>0</v>
      </c>
      <c r="W15" s="324">
        <v>0</v>
      </c>
      <c r="X15" s="324">
        <v>0</v>
      </c>
      <c r="Y15" s="324">
        <v>0</v>
      </c>
      <c r="Z15" s="324">
        <v>0</v>
      </c>
      <c r="AA15" s="324">
        <v>0</v>
      </c>
      <c r="AB15" s="324">
        <v>0</v>
      </c>
      <c r="AC15" s="324">
        <v>0</v>
      </c>
      <c r="AD15" s="324">
        <v>0</v>
      </c>
      <c r="AE15" s="324">
        <v>0</v>
      </c>
      <c r="AF15" s="518">
        <v>0</v>
      </c>
      <c r="AG15" s="643">
        <f>SUM(R15:AF15)</f>
        <v>0</v>
      </c>
      <c r="AH15" s="263">
        <f>Q15+AG15</f>
        <v>0</v>
      </c>
    </row>
    <row r="16" spans="1:34" s="1" customFormat="1" ht="19.5" customHeight="1" thickBot="1">
      <c r="A16" s="275" t="s">
        <v>483</v>
      </c>
      <c r="B16" s="644">
        <f aca="true" t="shared" si="0" ref="B16:AF16">SUM(B11:B15)</f>
        <v>109836</v>
      </c>
      <c r="C16" s="645">
        <f t="shared" si="0"/>
        <v>72695</v>
      </c>
      <c r="D16" s="646">
        <f t="shared" si="0"/>
        <v>50423</v>
      </c>
      <c r="E16" s="645">
        <f t="shared" si="0"/>
        <v>12523</v>
      </c>
      <c r="F16" s="647">
        <f t="shared" si="0"/>
        <v>1840</v>
      </c>
      <c r="G16" s="647">
        <f t="shared" si="0"/>
        <v>256</v>
      </c>
      <c r="H16" s="647">
        <f t="shared" si="0"/>
        <v>249</v>
      </c>
      <c r="I16" s="647">
        <f t="shared" si="0"/>
        <v>416</v>
      </c>
      <c r="J16" s="647">
        <f t="shared" si="0"/>
        <v>15468</v>
      </c>
      <c r="K16" s="647">
        <f t="shared" si="0"/>
        <v>1279</v>
      </c>
      <c r="L16" s="647">
        <f t="shared" si="0"/>
        <v>16743</v>
      </c>
      <c r="M16" s="647">
        <f t="shared" si="0"/>
        <v>7134</v>
      </c>
      <c r="N16" s="647">
        <f t="shared" si="0"/>
        <v>764</v>
      </c>
      <c r="O16" s="645">
        <f t="shared" si="0"/>
        <v>15725</v>
      </c>
      <c r="P16" s="646">
        <f t="shared" si="0"/>
        <v>5526</v>
      </c>
      <c r="Q16" s="644">
        <f>SUM(Q11:Q15)</f>
        <v>310877</v>
      </c>
      <c r="R16" s="648">
        <f t="shared" si="0"/>
        <v>1648</v>
      </c>
      <c r="S16" s="649">
        <f t="shared" si="0"/>
        <v>3901</v>
      </c>
      <c r="T16" s="650">
        <f t="shared" si="0"/>
        <v>2657</v>
      </c>
      <c r="U16" s="649">
        <f t="shared" si="0"/>
        <v>0</v>
      </c>
      <c r="V16" s="651">
        <f t="shared" si="0"/>
        <v>1789</v>
      </c>
      <c r="W16" s="651">
        <f t="shared" si="0"/>
        <v>0</v>
      </c>
      <c r="X16" s="651">
        <f t="shared" si="0"/>
        <v>0</v>
      </c>
      <c r="Y16" s="651">
        <f t="shared" si="0"/>
        <v>0</v>
      </c>
      <c r="Z16" s="651">
        <f t="shared" si="0"/>
        <v>0</v>
      </c>
      <c r="AA16" s="651">
        <f t="shared" si="0"/>
        <v>167</v>
      </c>
      <c r="AB16" s="651">
        <f t="shared" si="0"/>
        <v>0</v>
      </c>
      <c r="AC16" s="651">
        <f t="shared" si="0"/>
        <v>0</v>
      </c>
      <c r="AD16" s="651">
        <f t="shared" si="0"/>
        <v>0</v>
      </c>
      <c r="AE16" s="649">
        <f t="shared" si="0"/>
        <v>0</v>
      </c>
      <c r="AF16" s="650">
        <f t="shared" si="0"/>
        <v>0</v>
      </c>
      <c r="AG16" s="276">
        <f>SUM(AG11:AG15)</f>
        <v>10162</v>
      </c>
      <c r="AH16" s="276">
        <f>SUM(AH11:AH15)</f>
        <v>321039</v>
      </c>
    </row>
    <row r="18" spans="1:34" ht="12.75" customHeight="1">
      <c r="A18" s="504" t="s">
        <v>78</v>
      </c>
      <c r="B18" s="966" t="s">
        <v>77</v>
      </c>
      <c r="C18" s="967"/>
      <c r="D18" s="967"/>
      <c r="E18" s="967"/>
      <c r="F18" s="967"/>
      <c r="G18" s="967"/>
      <c r="H18" s="967"/>
      <c r="I18" s="967"/>
      <c r="J18" s="967"/>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row>
    <row r="21" spans="1:34" ht="12.75" customHeight="1">
      <c r="A21" s="995" t="s">
        <v>12</v>
      </c>
      <c r="B21" s="966" t="s">
        <v>79</v>
      </c>
      <c r="C21" s="994"/>
      <c r="D21" s="994"/>
      <c r="E21" s="994"/>
      <c r="F21" s="994"/>
      <c r="G21" s="994"/>
      <c r="H21" s="994"/>
      <c r="I21" s="994"/>
      <c r="J21" s="994"/>
      <c r="K21" s="994"/>
      <c r="L21" s="994"/>
      <c r="M21" s="994"/>
      <c r="N21" s="994"/>
      <c r="O21" s="994"/>
      <c r="P21" s="994"/>
      <c r="Q21" s="994"/>
      <c r="R21" s="994"/>
      <c r="S21" s="994"/>
      <c r="T21" s="994"/>
      <c r="U21" s="994"/>
      <c r="V21" s="994"/>
      <c r="W21" s="994"/>
      <c r="X21" s="994"/>
      <c r="Y21" s="994"/>
      <c r="Z21" s="994"/>
      <c r="AA21" s="994"/>
      <c r="AB21" s="994"/>
      <c r="AC21" s="994"/>
      <c r="AD21" s="994"/>
      <c r="AE21" s="994"/>
      <c r="AF21" s="994"/>
      <c r="AG21" s="994"/>
      <c r="AH21" s="994"/>
    </row>
    <row r="22" ht="12.75" customHeight="1">
      <c r="A22" s="996"/>
    </row>
    <row r="23" spans="1:34" ht="12.75" customHeight="1">
      <c r="A23" s="996"/>
      <c r="B23" s="966" t="s">
        <v>70</v>
      </c>
      <c r="C23" s="966"/>
      <c r="D23" s="966"/>
      <c r="E23" s="966"/>
      <c r="F23" s="966"/>
      <c r="G23" s="966"/>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6"/>
      <c r="AF23" s="966"/>
      <c r="AG23" s="966"/>
      <c r="AH23" s="966"/>
    </row>
  </sheetData>
  <sheetProtection/>
  <mergeCells count="20">
    <mergeCell ref="B18:AH18"/>
    <mergeCell ref="AH8:AH10"/>
    <mergeCell ref="A2:AH2"/>
    <mergeCell ref="AG6:AH6"/>
    <mergeCell ref="R8:AG8"/>
    <mergeCell ref="R9:R10"/>
    <mergeCell ref="S9:T9"/>
    <mergeCell ref="U9:AD9"/>
    <mergeCell ref="AE9:AF9"/>
    <mergeCell ref="AG9:AG10"/>
    <mergeCell ref="A21:A23"/>
    <mergeCell ref="B21:AH21"/>
    <mergeCell ref="B23:AH23"/>
    <mergeCell ref="A8:A10"/>
    <mergeCell ref="B8:Q8"/>
    <mergeCell ref="B9:B10"/>
    <mergeCell ref="C9:D9"/>
    <mergeCell ref="E9:N9"/>
    <mergeCell ref="O9:P9"/>
    <mergeCell ref="Q9:Q10"/>
  </mergeCells>
  <printOptions horizontalCentered="1"/>
  <pageMargins left="0" right="0.3937007874015748" top="0.5905511811023623" bottom="0.5905511811023623" header="0.5118110236220472" footer="0.5118110236220472"/>
  <pageSetup horizontalDpi="300" verticalDpi="300" orientation="landscape" paperSize="8" scale="60" r:id="rId1"/>
</worksheet>
</file>

<file path=xl/worksheets/sheet4.xml><?xml version="1.0" encoding="utf-8"?>
<worksheet xmlns="http://schemas.openxmlformats.org/spreadsheetml/2006/main" xmlns:r="http://schemas.openxmlformats.org/officeDocument/2006/relationships">
  <dimension ref="A2:D673"/>
  <sheetViews>
    <sheetView workbookViewId="0" topLeftCell="A2">
      <selection activeCell="A2" sqref="A2:D2"/>
    </sheetView>
  </sheetViews>
  <sheetFormatPr defaultColWidth="9.140625" defaultRowHeight="12.75" customHeight="1"/>
  <cols>
    <col min="1" max="1" width="5.28125" style="152" customWidth="1"/>
    <col min="2" max="2" width="42.421875" style="152" customWidth="1"/>
    <col min="3" max="3" width="44.140625" style="152" customWidth="1"/>
    <col min="4" max="4" width="52.140625" style="152" customWidth="1"/>
    <col min="5" max="5" width="11.28125" style="152" customWidth="1"/>
    <col min="6" max="16384" width="9.140625" style="152" customWidth="1"/>
  </cols>
  <sheetData>
    <row r="1" ht="12.75" customHeight="1" hidden="1"/>
    <row r="2" spans="1:4" s="151" customFormat="1" ht="18.75" customHeight="1">
      <c r="A2" s="1014" t="s">
        <v>621</v>
      </c>
      <c r="B2" s="1014"/>
      <c r="C2" s="1014"/>
      <c r="D2" s="1014"/>
    </row>
    <row r="3" ht="12.75" customHeight="1" thickBot="1"/>
    <row r="4" spans="1:4" s="170" customFormat="1" ht="16.5" customHeight="1" thickBot="1">
      <c r="A4" s="169" t="s">
        <v>131</v>
      </c>
      <c r="B4" s="1015" t="s">
        <v>132</v>
      </c>
      <c r="C4" s="1016"/>
      <c r="D4" s="169" t="s">
        <v>133</v>
      </c>
    </row>
    <row r="5" spans="1:4" s="171" customFormat="1" ht="16.5" customHeight="1" thickBot="1">
      <c r="A5" s="1001" t="s">
        <v>13</v>
      </c>
      <c r="B5" s="1002"/>
      <c r="C5" s="1002"/>
      <c r="D5" s="1003"/>
    </row>
    <row r="6" spans="1:4" s="123" customFormat="1" ht="15" customHeight="1" thickBot="1">
      <c r="A6" s="173">
        <v>1</v>
      </c>
      <c r="B6" s="999" t="s">
        <v>14</v>
      </c>
      <c r="C6" s="1000"/>
      <c r="D6" s="496" t="s">
        <v>103</v>
      </c>
    </row>
    <row r="7" spans="1:4" ht="15" customHeight="1" thickBot="1">
      <c r="A7" s="1009">
        <v>2</v>
      </c>
      <c r="B7" s="1009" t="s">
        <v>15</v>
      </c>
      <c r="C7" s="252" t="s">
        <v>22</v>
      </c>
      <c r="D7" s="252" t="s">
        <v>276</v>
      </c>
    </row>
    <row r="8" spans="1:4" ht="15" customHeight="1">
      <c r="A8" s="1010"/>
      <c r="B8" s="1010"/>
      <c r="C8" s="58" t="s">
        <v>23</v>
      </c>
      <c r="D8" s="58" t="s">
        <v>23</v>
      </c>
    </row>
    <row r="9" spans="1:4" ht="15" customHeight="1">
      <c r="A9" s="1010"/>
      <c r="B9" s="1010"/>
      <c r="C9" s="61" t="s">
        <v>24</v>
      </c>
      <c r="D9" s="61"/>
    </row>
    <row r="10" spans="1:4" ht="15" customHeight="1">
      <c r="A10" s="1010"/>
      <c r="B10" s="1010"/>
      <c r="C10" s="61" t="s">
        <v>25</v>
      </c>
      <c r="D10" s="61"/>
    </row>
    <row r="11" spans="1:4" ht="15" customHeight="1">
      <c r="A11" s="1010"/>
      <c r="B11" s="1010"/>
      <c r="C11" s="61" t="s">
        <v>26</v>
      </c>
      <c r="D11" s="61"/>
    </row>
    <row r="12" spans="1:4" ht="15" customHeight="1">
      <c r="A12" s="1010"/>
      <c r="B12" s="1010"/>
      <c r="C12" s="61" t="s">
        <v>27</v>
      </c>
      <c r="D12" s="61"/>
    </row>
    <row r="13" spans="1:4" ht="15" customHeight="1" thickBot="1">
      <c r="A13" s="1011"/>
      <c r="B13" s="1011"/>
      <c r="C13" s="64" t="s">
        <v>28</v>
      </c>
      <c r="D13" s="64"/>
    </row>
    <row r="14" spans="1:4" s="123" customFormat="1" ht="15" customHeight="1" thickBot="1">
      <c r="A14" s="173">
        <v>3</v>
      </c>
      <c r="B14" s="999" t="s">
        <v>16</v>
      </c>
      <c r="C14" s="1000"/>
      <c r="D14" s="172" t="s">
        <v>166</v>
      </c>
    </row>
    <row r="15" spans="1:4" s="123" customFormat="1" ht="15" customHeight="1" thickBot="1">
      <c r="A15" s="173">
        <v>4</v>
      </c>
      <c r="B15" s="999" t="s">
        <v>17</v>
      </c>
      <c r="C15" s="1000"/>
      <c r="D15" s="172" t="s">
        <v>108</v>
      </c>
    </row>
    <row r="16" spans="1:4" ht="15" customHeight="1" thickBot="1">
      <c r="A16" s="1009">
        <v>5</v>
      </c>
      <c r="B16" s="1009" t="s">
        <v>18</v>
      </c>
      <c r="C16" s="252" t="s">
        <v>22</v>
      </c>
      <c r="D16" s="252" t="s">
        <v>22</v>
      </c>
    </row>
    <row r="17" spans="1:4" ht="15" customHeight="1">
      <c r="A17" s="1010"/>
      <c r="B17" s="1010"/>
      <c r="C17" s="58" t="s">
        <v>29</v>
      </c>
      <c r="D17" s="58"/>
    </row>
    <row r="18" spans="1:4" ht="15" customHeight="1" thickBot="1">
      <c r="A18" s="1011"/>
      <c r="B18" s="1011"/>
      <c r="C18" s="64" t="s">
        <v>30</v>
      </c>
      <c r="D18" s="64" t="s">
        <v>30</v>
      </c>
    </row>
    <row r="19" spans="1:4" s="123" customFormat="1" ht="15" customHeight="1" thickBot="1">
      <c r="A19" s="173">
        <v>6</v>
      </c>
      <c r="B19" s="999" t="s">
        <v>19</v>
      </c>
      <c r="C19" s="1000"/>
      <c r="D19" s="172"/>
    </row>
    <row r="20" spans="1:4" ht="15" customHeight="1">
      <c r="A20" s="1009">
        <v>7</v>
      </c>
      <c r="B20" s="1009" t="s">
        <v>20</v>
      </c>
      <c r="C20" s="253" t="s">
        <v>22</v>
      </c>
      <c r="D20" s="253" t="s">
        <v>276</v>
      </c>
    </row>
    <row r="21" spans="1:4" ht="15" customHeight="1" thickBot="1">
      <c r="A21" s="1010"/>
      <c r="B21" s="1010"/>
      <c r="C21" s="254" t="s">
        <v>31</v>
      </c>
      <c r="D21" s="254" t="s">
        <v>31</v>
      </c>
    </row>
    <row r="22" spans="1:4" ht="15" customHeight="1">
      <c r="A22" s="1010"/>
      <c r="B22" s="1010"/>
      <c r="C22" s="46" t="s">
        <v>32</v>
      </c>
      <c r="D22" s="46" t="s">
        <v>32</v>
      </c>
    </row>
    <row r="23" spans="1:4" ht="15" customHeight="1">
      <c r="A23" s="1010"/>
      <c r="B23" s="1010"/>
      <c r="C23" s="61" t="s">
        <v>33</v>
      </c>
      <c r="D23" s="61" t="s">
        <v>33</v>
      </c>
    </row>
    <row r="24" spans="1:4" ht="15" customHeight="1">
      <c r="A24" s="1010"/>
      <c r="B24" s="1010"/>
      <c r="C24" s="61" t="s">
        <v>34</v>
      </c>
      <c r="D24" s="61"/>
    </row>
    <row r="25" spans="1:4" ht="15" customHeight="1" thickBot="1">
      <c r="A25" s="1011"/>
      <c r="B25" s="1011"/>
      <c r="C25" s="64" t="s">
        <v>35</v>
      </c>
      <c r="D25" s="64"/>
    </row>
    <row r="26" spans="1:4" ht="15" customHeight="1">
      <c r="A26" s="1009">
        <v>8</v>
      </c>
      <c r="B26" s="1009" t="s">
        <v>21</v>
      </c>
      <c r="C26" s="255" t="s">
        <v>22</v>
      </c>
      <c r="D26" s="255" t="s">
        <v>276</v>
      </c>
    </row>
    <row r="27" spans="1:4" ht="15" customHeight="1" thickBot="1">
      <c r="A27" s="1010"/>
      <c r="B27" s="1010"/>
      <c r="C27" s="256" t="s">
        <v>31</v>
      </c>
      <c r="D27" s="256" t="s">
        <v>31</v>
      </c>
    </row>
    <row r="28" spans="1:4" ht="15" customHeight="1">
      <c r="A28" s="1010"/>
      <c r="B28" s="1010"/>
      <c r="C28" s="46" t="s">
        <v>36</v>
      </c>
      <c r="D28" s="46"/>
    </row>
    <row r="29" spans="1:4" ht="15" customHeight="1">
      <c r="A29" s="1010"/>
      <c r="B29" s="1010"/>
      <c r="C29" s="61" t="s">
        <v>37</v>
      </c>
      <c r="D29" s="61"/>
    </row>
    <row r="30" spans="1:4" ht="15" customHeight="1">
      <c r="A30" s="1010"/>
      <c r="B30" s="1010"/>
      <c r="C30" s="61" t="s">
        <v>38</v>
      </c>
      <c r="D30" s="61"/>
    </row>
    <row r="31" spans="1:4" ht="15" customHeight="1">
      <c r="A31" s="1010"/>
      <c r="B31" s="1010"/>
      <c r="C31" s="61" t="s">
        <v>39</v>
      </c>
      <c r="D31" s="61"/>
    </row>
    <row r="32" spans="1:4" ht="15" customHeight="1">
      <c r="A32" s="1010"/>
      <c r="B32" s="1010"/>
      <c r="C32" s="61" t="s">
        <v>119</v>
      </c>
      <c r="D32" s="61"/>
    </row>
    <row r="33" spans="1:4" ht="15" customHeight="1">
      <c r="A33" s="1010"/>
      <c r="B33" s="1010"/>
      <c r="C33" s="61" t="s">
        <v>120</v>
      </c>
      <c r="D33" s="61" t="s">
        <v>120</v>
      </c>
    </row>
    <row r="34" spans="1:4" ht="15" customHeight="1">
      <c r="A34" s="1010"/>
      <c r="B34" s="1010"/>
      <c r="C34" s="61" t="s">
        <v>121</v>
      </c>
      <c r="D34" s="61" t="s">
        <v>121</v>
      </c>
    </row>
    <row r="35" spans="1:4" ht="15" customHeight="1">
      <c r="A35" s="1010"/>
      <c r="B35" s="1010"/>
      <c r="C35" s="61" t="s">
        <v>122</v>
      </c>
      <c r="D35" s="61"/>
    </row>
    <row r="36" spans="1:4" ht="15" customHeight="1">
      <c r="A36" s="1010"/>
      <c r="B36" s="1010"/>
      <c r="C36" s="61" t="s">
        <v>123</v>
      </c>
      <c r="D36" s="61"/>
    </row>
    <row r="37" spans="1:4" ht="15" customHeight="1" thickBot="1">
      <c r="A37" s="1011"/>
      <c r="B37" s="1011"/>
      <c r="C37" s="64" t="s">
        <v>124</v>
      </c>
      <c r="D37" s="64"/>
    </row>
    <row r="38" spans="1:4" ht="15" customHeight="1" thickBot="1">
      <c r="A38" s="1009">
        <v>9</v>
      </c>
      <c r="B38" s="1009" t="s">
        <v>125</v>
      </c>
      <c r="C38" s="252" t="s">
        <v>22</v>
      </c>
      <c r="D38" s="252" t="s">
        <v>276</v>
      </c>
    </row>
    <row r="39" spans="1:4" ht="15" customHeight="1">
      <c r="A39" s="1010"/>
      <c r="B39" s="1010"/>
      <c r="C39" s="46" t="s">
        <v>39</v>
      </c>
      <c r="D39" s="46"/>
    </row>
    <row r="40" spans="1:4" ht="15" customHeight="1">
      <c r="A40" s="1010"/>
      <c r="B40" s="1010"/>
      <c r="C40" s="61" t="s">
        <v>126</v>
      </c>
      <c r="D40" s="61" t="s">
        <v>126</v>
      </c>
    </row>
    <row r="41" spans="1:4" ht="15" customHeight="1">
      <c r="A41" s="1010"/>
      <c r="B41" s="1010"/>
      <c r="C41" s="61" t="s">
        <v>128</v>
      </c>
      <c r="D41" s="61"/>
    </row>
    <row r="42" spans="1:4" ht="15" customHeight="1" thickBot="1">
      <c r="A42" s="1011"/>
      <c r="B42" s="1011"/>
      <c r="C42" s="64" t="s">
        <v>127</v>
      </c>
      <c r="D42" s="64"/>
    </row>
    <row r="43" spans="1:4" s="123" customFormat="1" ht="15" customHeight="1" thickBot="1">
      <c r="A43" s="173">
        <v>10</v>
      </c>
      <c r="B43" s="999" t="s">
        <v>129</v>
      </c>
      <c r="C43" s="1000"/>
      <c r="D43" s="172" t="s">
        <v>283</v>
      </c>
    </row>
    <row r="44" spans="1:4" s="171" customFormat="1" ht="16.5" customHeight="1" thickBot="1">
      <c r="A44" s="1001" t="s">
        <v>130</v>
      </c>
      <c r="B44" s="1002"/>
      <c r="C44" s="1002"/>
      <c r="D44" s="1003"/>
    </row>
    <row r="45" spans="1:4" s="123" customFormat="1" ht="85.5" customHeight="1" thickBot="1">
      <c r="A45" s="173">
        <v>11</v>
      </c>
      <c r="B45" s="999" t="s">
        <v>134</v>
      </c>
      <c r="C45" s="1000"/>
      <c r="D45" s="172"/>
    </row>
    <row r="46" spans="1:4" ht="15" customHeight="1" thickBot="1">
      <c r="A46" s="1009">
        <v>12</v>
      </c>
      <c r="B46" s="1009" t="s">
        <v>135</v>
      </c>
      <c r="C46" s="257" t="s">
        <v>22</v>
      </c>
      <c r="D46" s="258" t="s">
        <v>276</v>
      </c>
    </row>
    <row r="47" spans="1:4" ht="15" customHeight="1">
      <c r="A47" s="1010"/>
      <c r="B47" s="1010"/>
      <c r="C47" s="46" t="s">
        <v>136</v>
      </c>
      <c r="D47" s="46"/>
    </row>
    <row r="48" spans="1:4" ht="15" customHeight="1">
      <c r="A48" s="1010"/>
      <c r="B48" s="1010"/>
      <c r="C48" s="61" t="s">
        <v>137</v>
      </c>
      <c r="D48" s="61" t="s">
        <v>137</v>
      </c>
    </row>
    <row r="49" spans="1:4" ht="15" customHeight="1" thickBot="1">
      <c r="A49" s="1011"/>
      <c r="B49" s="1011"/>
      <c r="C49" s="64" t="s">
        <v>138</v>
      </c>
      <c r="D49" s="64"/>
    </row>
    <row r="50" spans="1:4" ht="15" customHeight="1" thickBot="1">
      <c r="A50" s="1009">
        <v>13</v>
      </c>
      <c r="B50" s="1009" t="s">
        <v>139</v>
      </c>
      <c r="C50" s="257" t="s">
        <v>22</v>
      </c>
      <c r="D50" s="258" t="s">
        <v>276</v>
      </c>
    </row>
    <row r="51" spans="1:4" ht="15" customHeight="1">
      <c r="A51" s="1010"/>
      <c r="B51" s="1010"/>
      <c r="C51" s="46" t="s">
        <v>140</v>
      </c>
      <c r="D51" s="46" t="s">
        <v>140</v>
      </c>
    </row>
    <row r="52" spans="1:4" ht="15" customHeight="1">
      <c r="A52" s="1010"/>
      <c r="B52" s="1010"/>
      <c r="C52" s="61" t="s">
        <v>141</v>
      </c>
      <c r="D52" s="61"/>
    </row>
    <row r="53" spans="1:4" ht="15" customHeight="1">
      <c r="A53" s="1010"/>
      <c r="B53" s="1010"/>
      <c r="C53" s="61" t="s">
        <v>142</v>
      </c>
      <c r="D53" s="61"/>
    </row>
    <row r="54" spans="1:4" ht="15" customHeight="1">
      <c r="A54" s="1010"/>
      <c r="B54" s="1010"/>
      <c r="C54" s="61" t="s">
        <v>143</v>
      </c>
      <c r="D54" s="61"/>
    </row>
    <row r="55" spans="1:4" ht="15" customHeight="1">
      <c r="A55" s="1010"/>
      <c r="B55" s="1010"/>
      <c r="C55" s="61" t="s">
        <v>144</v>
      </c>
      <c r="D55" s="61"/>
    </row>
    <row r="56" spans="1:4" ht="15" customHeight="1">
      <c r="A56" s="1010"/>
      <c r="B56" s="1010"/>
      <c r="C56" s="61" t="s">
        <v>145</v>
      </c>
      <c r="D56" s="61"/>
    </row>
    <row r="57" spans="1:4" ht="15" customHeight="1" thickBot="1">
      <c r="A57" s="1011"/>
      <c r="B57" s="1011"/>
      <c r="C57" s="64" t="s">
        <v>146</v>
      </c>
      <c r="D57" s="64"/>
    </row>
    <row r="58" spans="1:4" s="123" customFormat="1" ht="15" customHeight="1" thickBot="1">
      <c r="A58" s="173">
        <v>14</v>
      </c>
      <c r="B58" s="999" t="s">
        <v>147</v>
      </c>
      <c r="C58" s="1000"/>
      <c r="D58" s="172" t="s">
        <v>284</v>
      </c>
    </row>
    <row r="59" spans="1:4" s="123" customFormat="1" ht="15" customHeight="1" thickBot="1">
      <c r="A59" s="173">
        <v>15</v>
      </c>
      <c r="B59" s="999" t="s">
        <v>148</v>
      </c>
      <c r="C59" s="1000"/>
      <c r="D59" s="497">
        <v>42005</v>
      </c>
    </row>
    <row r="60" spans="1:4" s="123" customFormat="1" ht="15" customHeight="1" thickBot="1">
      <c r="A60" s="173">
        <v>16</v>
      </c>
      <c r="B60" s="999" t="s">
        <v>149</v>
      </c>
      <c r="C60" s="1000"/>
      <c r="D60" s="497">
        <v>42369</v>
      </c>
    </row>
    <row r="61" spans="1:4" s="171" customFormat="1" ht="16.5" customHeight="1" thickBot="1">
      <c r="A61" s="1001" t="s">
        <v>150</v>
      </c>
      <c r="B61" s="1002"/>
      <c r="C61" s="1002"/>
      <c r="D61" s="1003"/>
    </row>
    <row r="62" spans="1:4" s="123" customFormat="1" ht="15" customHeight="1" thickBot="1">
      <c r="A62" s="173">
        <v>17</v>
      </c>
      <c r="B62" s="999" t="s">
        <v>97</v>
      </c>
      <c r="C62" s="1000"/>
      <c r="D62" s="498">
        <f>D63</f>
        <v>0</v>
      </c>
    </row>
    <row r="63" spans="1:4" s="123" customFormat="1" ht="15" customHeight="1" thickBot="1">
      <c r="A63" s="173">
        <v>18</v>
      </c>
      <c r="B63" s="999" t="s">
        <v>73</v>
      </c>
      <c r="C63" s="1000"/>
      <c r="D63" s="498">
        <v>0</v>
      </c>
    </row>
    <row r="64" spans="1:4" s="123" customFormat="1" ht="15" customHeight="1" thickBot="1">
      <c r="A64" s="173">
        <v>19</v>
      </c>
      <c r="B64" s="999" t="s">
        <v>74</v>
      </c>
      <c r="C64" s="1000"/>
      <c r="D64" s="498">
        <v>0</v>
      </c>
    </row>
    <row r="65" spans="1:4" s="123" customFormat="1" ht="15" customHeight="1" thickBot="1">
      <c r="A65" s="173">
        <v>20</v>
      </c>
      <c r="B65" s="999" t="s">
        <v>75</v>
      </c>
      <c r="C65" s="1000"/>
      <c r="D65" s="498">
        <v>0</v>
      </c>
    </row>
    <row r="66" spans="1:4" s="123" customFormat="1" ht="15" customHeight="1" thickBot="1">
      <c r="A66" s="173">
        <v>21</v>
      </c>
      <c r="B66" s="999" t="s">
        <v>76</v>
      </c>
      <c r="C66" s="1000"/>
      <c r="D66" s="498">
        <v>0</v>
      </c>
    </row>
    <row r="67" spans="1:4" s="123" customFormat="1" ht="15" customHeight="1" thickBot="1">
      <c r="A67" s="173">
        <v>22</v>
      </c>
      <c r="B67" s="999" t="s">
        <v>81</v>
      </c>
      <c r="C67" s="1000"/>
      <c r="D67" s="498">
        <v>0</v>
      </c>
    </row>
    <row r="68" spans="1:4" s="123" customFormat="1" ht="15" customHeight="1" thickBot="1">
      <c r="A68" s="173">
        <v>23</v>
      </c>
      <c r="B68" s="999" t="s">
        <v>98</v>
      </c>
      <c r="C68" s="1000"/>
      <c r="D68" s="498">
        <v>0</v>
      </c>
    </row>
    <row r="69" spans="1:4" s="123" customFormat="1" ht="15" customHeight="1" thickBot="1">
      <c r="A69" s="173">
        <v>24</v>
      </c>
      <c r="B69" s="1007" t="s">
        <v>520</v>
      </c>
      <c r="C69" s="1008"/>
      <c r="D69" s="498">
        <v>0</v>
      </c>
    </row>
    <row r="70" spans="1:4" s="123" customFormat="1" ht="15" customHeight="1" thickBot="1">
      <c r="A70" s="173">
        <v>25</v>
      </c>
      <c r="B70" s="999" t="s">
        <v>617</v>
      </c>
      <c r="C70" s="1000"/>
      <c r="D70" s="498">
        <v>0</v>
      </c>
    </row>
    <row r="71" spans="1:4" s="123" customFormat="1" ht="15" customHeight="1" thickBot="1">
      <c r="A71" s="173">
        <v>26</v>
      </c>
      <c r="B71" s="999" t="s">
        <v>622</v>
      </c>
      <c r="C71" s="1000"/>
      <c r="D71" s="498">
        <v>0</v>
      </c>
    </row>
    <row r="72" spans="1:4" s="170" customFormat="1" ht="16.5" customHeight="1" thickBot="1">
      <c r="A72" s="1004" t="s">
        <v>623</v>
      </c>
      <c r="B72" s="1005"/>
      <c r="C72" s="1005"/>
      <c r="D72" s="1006"/>
    </row>
    <row r="73" spans="1:4" s="123" customFormat="1" ht="28.5" customHeight="1" thickBot="1">
      <c r="A73" s="173">
        <v>27</v>
      </c>
      <c r="B73" s="999" t="s">
        <v>244</v>
      </c>
      <c r="C73" s="1000"/>
      <c r="D73" s="172" t="s">
        <v>10</v>
      </c>
    </row>
    <row r="74" spans="1:4" s="123" customFormat="1" ht="15" customHeight="1" thickBot="1">
      <c r="A74" s="173">
        <v>28</v>
      </c>
      <c r="B74" s="999" t="s">
        <v>245</v>
      </c>
      <c r="C74" s="1000"/>
      <c r="D74" s="172" t="s">
        <v>406</v>
      </c>
    </row>
    <row r="75" spans="1:4" s="123" customFormat="1" ht="44.25" customHeight="1" thickBot="1">
      <c r="A75" s="173">
        <v>29</v>
      </c>
      <c r="B75" s="999" t="s">
        <v>246</v>
      </c>
      <c r="C75" s="1000"/>
      <c r="D75" s="172" t="s">
        <v>571</v>
      </c>
    </row>
    <row r="76" spans="1:4" s="123" customFormat="1" ht="45" customHeight="1" thickBot="1">
      <c r="A76" s="173">
        <v>30</v>
      </c>
      <c r="B76" s="999" t="s">
        <v>247</v>
      </c>
      <c r="C76" s="1000"/>
      <c r="D76" s="172" t="s">
        <v>572</v>
      </c>
    </row>
    <row r="77" spans="1:4" s="171" customFormat="1" ht="16.5" customHeight="1" thickBot="1">
      <c r="A77" s="1001" t="s">
        <v>248</v>
      </c>
      <c r="B77" s="1002"/>
      <c r="C77" s="1002"/>
      <c r="D77" s="1003"/>
    </row>
    <row r="78" spans="1:4" ht="15" customHeight="1" thickBot="1">
      <c r="A78" s="1009">
        <v>31</v>
      </c>
      <c r="B78" s="1009" t="s">
        <v>249</v>
      </c>
      <c r="C78" s="252" t="s">
        <v>22</v>
      </c>
      <c r="D78" s="252" t="s">
        <v>276</v>
      </c>
    </row>
    <row r="79" spans="1:4" ht="15" customHeight="1">
      <c r="A79" s="1010"/>
      <c r="B79" s="1010"/>
      <c r="C79" s="46" t="s">
        <v>250</v>
      </c>
      <c r="D79" s="46"/>
    </row>
    <row r="80" spans="1:4" ht="15" customHeight="1">
      <c r="A80" s="1010"/>
      <c r="B80" s="1010"/>
      <c r="C80" s="61" t="s">
        <v>251</v>
      </c>
      <c r="D80" s="61"/>
    </row>
    <row r="81" spans="1:4" ht="15" customHeight="1">
      <c r="A81" s="1010"/>
      <c r="B81" s="1010"/>
      <c r="C81" s="61" t="s">
        <v>252</v>
      </c>
      <c r="D81" s="61" t="s">
        <v>252</v>
      </c>
    </row>
    <row r="82" spans="1:4" ht="15" customHeight="1">
      <c r="A82" s="1010"/>
      <c r="B82" s="1010"/>
      <c r="C82" s="61" t="s">
        <v>253</v>
      </c>
      <c r="D82" s="61"/>
    </row>
    <row r="83" spans="1:4" ht="15" customHeight="1" thickBot="1">
      <c r="A83" s="1011"/>
      <c r="B83" s="1011"/>
      <c r="C83" s="64" t="s">
        <v>254</v>
      </c>
      <c r="D83" s="64"/>
    </row>
    <row r="84" spans="1:4" ht="15" customHeight="1" thickBot="1">
      <c r="A84" s="1009">
        <v>32</v>
      </c>
      <c r="B84" s="1009" t="s">
        <v>161</v>
      </c>
      <c r="C84" s="252" t="s">
        <v>22</v>
      </c>
      <c r="D84" s="252" t="s">
        <v>276</v>
      </c>
    </row>
    <row r="85" spans="1:4" ht="15" customHeight="1">
      <c r="A85" s="1010"/>
      <c r="B85" s="1010"/>
      <c r="C85" s="46" t="s">
        <v>255</v>
      </c>
      <c r="D85" s="46"/>
    </row>
    <row r="86" spans="1:4" ht="15" customHeight="1">
      <c r="A86" s="1010"/>
      <c r="B86" s="1010"/>
      <c r="C86" s="61" t="s">
        <v>160</v>
      </c>
      <c r="D86" s="61" t="s">
        <v>160</v>
      </c>
    </row>
    <row r="87" spans="1:4" ht="15" customHeight="1">
      <c r="A87" s="1010"/>
      <c r="B87" s="1010"/>
      <c r="C87" s="61" t="s">
        <v>256</v>
      </c>
      <c r="D87" s="61"/>
    </row>
    <row r="88" spans="1:4" ht="15" customHeight="1">
      <c r="A88" s="1010"/>
      <c r="B88" s="1010"/>
      <c r="C88" s="61" t="s">
        <v>165</v>
      </c>
      <c r="D88" s="61"/>
    </row>
    <row r="89" spans="1:4" ht="15" customHeight="1">
      <c r="A89" s="1010"/>
      <c r="B89" s="1010"/>
      <c r="C89" s="61" t="s">
        <v>257</v>
      </c>
      <c r="D89" s="61"/>
    </row>
    <row r="90" spans="1:4" ht="15" customHeight="1">
      <c r="A90" s="1010"/>
      <c r="B90" s="1010"/>
      <c r="C90" s="61" t="s">
        <v>258</v>
      </c>
      <c r="D90" s="61"/>
    </row>
    <row r="91" spans="1:4" ht="15" customHeight="1">
      <c r="A91" s="1010"/>
      <c r="B91" s="1010"/>
      <c r="C91" s="61" t="s">
        <v>259</v>
      </c>
      <c r="D91" s="61"/>
    </row>
    <row r="92" spans="1:4" ht="15" customHeight="1">
      <c r="A92" s="1010"/>
      <c r="B92" s="1010"/>
      <c r="C92" s="61" t="s">
        <v>162</v>
      </c>
      <c r="D92" s="61"/>
    </row>
    <row r="93" spans="1:4" ht="15" customHeight="1">
      <c r="A93" s="1010"/>
      <c r="B93" s="1010"/>
      <c r="C93" s="61" t="s">
        <v>163</v>
      </c>
      <c r="D93" s="61"/>
    </row>
    <row r="94" spans="1:4" ht="15" customHeight="1">
      <c r="A94" s="1010"/>
      <c r="B94" s="1010"/>
      <c r="C94" s="61" t="s">
        <v>164</v>
      </c>
      <c r="D94" s="61"/>
    </row>
    <row r="95" spans="1:4" ht="15" customHeight="1">
      <c r="A95" s="1010"/>
      <c r="B95" s="1010"/>
      <c r="C95" s="61" t="s">
        <v>167</v>
      </c>
      <c r="D95" s="61"/>
    </row>
    <row r="96" spans="1:4" ht="15" customHeight="1" thickBot="1">
      <c r="A96" s="1011"/>
      <c r="B96" s="1011"/>
      <c r="C96" s="64" t="s">
        <v>168</v>
      </c>
      <c r="D96" s="64"/>
    </row>
    <row r="97" spans="1:4" ht="15" customHeight="1" thickBot="1">
      <c r="A97" s="1009">
        <v>33</v>
      </c>
      <c r="B97" s="1009" t="s">
        <v>260</v>
      </c>
      <c r="C97" s="257" t="s">
        <v>22</v>
      </c>
      <c r="D97" s="257" t="s">
        <v>276</v>
      </c>
    </row>
    <row r="98" spans="1:4" ht="15" customHeight="1">
      <c r="A98" s="1010"/>
      <c r="B98" s="1010"/>
      <c r="C98" s="46" t="s">
        <v>261</v>
      </c>
      <c r="D98" s="46"/>
    </row>
    <row r="99" spans="1:4" ht="15" customHeight="1">
      <c r="A99" s="1010"/>
      <c r="B99" s="1010"/>
      <c r="C99" s="61" t="s">
        <v>262</v>
      </c>
      <c r="D99" s="61"/>
    </row>
    <row r="100" spans="1:4" ht="15" customHeight="1">
      <c r="A100" s="1010"/>
      <c r="B100" s="1010"/>
      <c r="C100" s="61" t="s">
        <v>263</v>
      </c>
      <c r="D100" s="61"/>
    </row>
    <row r="101" spans="1:4" ht="15" customHeight="1">
      <c r="A101" s="1010"/>
      <c r="B101" s="1010"/>
      <c r="C101" s="61" t="s">
        <v>264</v>
      </c>
      <c r="D101" s="61"/>
    </row>
    <row r="102" spans="1:4" ht="15" customHeight="1">
      <c r="A102" s="1010"/>
      <c r="B102" s="1010"/>
      <c r="C102" s="61" t="s">
        <v>265</v>
      </c>
      <c r="D102" s="61"/>
    </row>
    <row r="103" spans="1:4" ht="15" customHeight="1">
      <c r="A103" s="1010"/>
      <c r="B103" s="1010"/>
      <c r="C103" s="61" t="s">
        <v>266</v>
      </c>
      <c r="D103" s="61"/>
    </row>
    <row r="104" spans="1:4" ht="15" customHeight="1">
      <c r="A104" s="1010"/>
      <c r="B104" s="1010"/>
      <c r="C104" s="61" t="s">
        <v>267</v>
      </c>
      <c r="D104" s="61"/>
    </row>
    <row r="105" spans="1:4" ht="15" customHeight="1">
      <c r="A105" s="1010"/>
      <c r="B105" s="1010"/>
      <c r="C105" s="61" t="s">
        <v>268</v>
      </c>
      <c r="D105" s="61"/>
    </row>
    <row r="106" spans="1:4" ht="15" customHeight="1">
      <c r="A106" s="1010"/>
      <c r="B106" s="1010"/>
      <c r="C106" s="61" t="s">
        <v>269</v>
      </c>
      <c r="D106" s="61"/>
    </row>
    <row r="107" spans="1:4" ht="15" customHeight="1">
      <c r="A107" s="1010"/>
      <c r="B107" s="1010"/>
      <c r="C107" s="61" t="s">
        <v>270</v>
      </c>
      <c r="D107" s="61"/>
    </row>
    <row r="108" spans="1:4" ht="15" customHeight="1">
      <c r="A108" s="1010"/>
      <c r="B108" s="1010"/>
      <c r="C108" s="61" t="s">
        <v>472</v>
      </c>
      <c r="D108" s="61"/>
    </row>
    <row r="109" spans="1:4" ht="15" customHeight="1">
      <c r="A109" s="1010"/>
      <c r="B109" s="1010"/>
      <c r="C109" s="61" t="s">
        <v>271</v>
      </c>
      <c r="D109" s="61"/>
    </row>
    <row r="110" spans="1:4" ht="15" customHeight="1" thickBot="1">
      <c r="A110" s="1011"/>
      <c r="B110" s="1011"/>
      <c r="C110" s="64" t="s">
        <v>272</v>
      </c>
      <c r="D110" s="64"/>
    </row>
    <row r="111" spans="1:4" s="123" customFormat="1" ht="28.5" customHeight="1" thickBot="1">
      <c r="A111" s="173">
        <v>34</v>
      </c>
      <c r="B111" s="999" t="s">
        <v>273</v>
      </c>
      <c r="C111" s="1000"/>
      <c r="D111" s="172" t="s">
        <v>363</v>
      </c>
    </row>
    <row r="112" spans="1:4" s="123" customFormat="1" ht="15" customHeight="1" thickBot="1">
      <c r="A112" s="173">
        <v>35</v>
      </c>
      <c r="B112" s="999" t="s">
        <v>274</v>
      </c>
      <c r="C112" s="1000"/>
      <c r="D112" s="499">
        <v>36000</v>
      </c>
    </row>
    <row r="113" spans="1:4" s="123" customFormat="1" ht="15" customHeight="1" thickBot="1">
      <c r="A113" s="173">
        <v>36</v>
      </c>
      <c r="B113" s="999" t="s">
        <v>275</v>
      </c>
      <c r="C113" s="1000"/>
      <c r="D113" s="172" t="s">
        <v>364</v>
      </c>
    </row>
    <row r="116" spans="1:4" ht="34.5" customHeight="1">
      <c r="A116" s="1012" t="s">
        <v>223</v>
      </c>
      <c r="B116" s="1012"/>
      <c r="C116" s="1012"/>
      <c r="D116" s="1012"/>
    </row>
    <row r="150" spans="1:4" s="151" customFormat="1" ht="18.75" customHeight="1">
      <c r="A150" s="1014" t="s">
        <v>621</v>
      </c>
      <c r="B150" s="1014"/>
      <c r="C150" s="1014"/>
      <c r="D150" s="1014"/>
    </row>
    <row r="151" ht="12.75" customHeight="1" thickBot="1"/>
    <row r="152" spans="1:4" s="170" customFormat="1" ht="16.5" customHeight="1" thickBot="1">
      <c r="A152" s="169" t="s">
        <v>131</v>
      </c>
      <c r="B152" s="1015" t="s">
        <v>132</v>
      </c>
      <c r="C152" s="1016"/>
      <c r="D152" s="169" t="s">
        <v>133</v>
      </c>
    </row>
    <row r="153" spans="1:4" s="171" customFormat="1" ht="16.5" customHeight="1" thickBot="1">
      <c r="A153" s="1001" t="s">
        <v>13</v>
      </c>
      <c r="B153" s="1002"/>
      <c r="C153" s="1002"/>
      <c r="D153" s="1003"/>
    </row>
    <row r="154" spans="1:4" s="123" customFormat="1" ht="15" customHeight="1" thickBot="1">
      <c r="A154" s="173">
        <v>1</v>
      </c>
      <c r="B154" s="999" t="s">
        <v>14</v>
      </c>
      <c r="C154" s="1000"/>
      <c r="D154" s="496" t="s">
        <v>55</v>
      </c>
    </row>
    <row r="155" spans="1:4" ht="15" customHeight="1" thickBot="1">
      <c r="A155" s="1009">
        <v>2</v>
      </c>
      <c r="B155" s="1009" t="s">
        <v>15</v>
      </c>
      <c r="C155" s="252" t="s">
        <v>22</v>
      </c>
      <c r="D155" s="252" t="s">
        <v>276</v>
      </c>
    </row>
    <row r="156" spans="1:4" ht="15" customHeight="1">
      <c r="A156" s="1010"/>
      <c r="B156" s="1010"/>
      <c r="C156" s="58" t="s">
        <v>23</v>
      </c>
      <c r="D156" s="58" t="s">
        <v>23</v>
      </c>
    </row>
    <row r="157" spans="1:4" ht="15" customHeight="1">
      <c r="A157" s="1010"/>
      <c r="B157" s="1010"/>
      <c r="C157" s="61" t="s">
        <v>24</v>
      </c>
      <c r="D157" s="61"/>
    </row>
    <row r="158" spans="1:4" ht="15" customHeight="1">
      <c r="A158" s="1010"/>
      <c r="B158" s="1010"/>
      <c r="C158" s="61" t="s">
        <v>25</v>
      </c>
      <c r="D158" s="61"/>
    </row>
    <row r="159" spans="1:4" ht="15" customHeight="1">
      <c r="A159" s="1010"/>
      <c r="B159" s="1010"/>
      <c r="C159" s="61" t="s">
        <v>26</v>
      </c>
      <c r="D159" s="61"/>
    </row>
    <row r="160" spans="1:4" ht="15" customHeight="1">
      <c r="A160" s="1010"/>
      <c r="B160" s="1010"/>
      <c r="C160" s="61" t="s">
        <v>27</v>
      </c>
      <c r="D160" s="61"/>
    </row>
    <row r="161" spans="1:4" ht="15" customHeight="1" thickBot="1">
      <c r="A161" s="1011"/>
      <c r="B161" s="1011"/>
      <c r="C161" s="64" t="s">
        <v>28</v>
      </c>
      <c r="D161" s="64"/>
    </row>
    <row r="162" spans="1:4" s="123" customFormat="1" ht="15" customHeight="1" thickBot="1">
      <c r="A162" s="173">
        <v>3</v>
      </c>
      <c r="B162" s="999" t="s">
        <v>16</v>
      </c>
      <c r="C162" s="1000"/>
      <c r="D162" s="172" t="s">
        <v>166</v>
      </c>
    </row>
    <row r="163" spans="1:4" s="123" customFormat="1" ht="15" customHeight="1" thickBot="1">
      <c r="A163" s="173">
        <v>4</v>
      </c>
      <c r="B163" s="999" t="s">
        <v>17</v>
      </c>
      <c r="C163" s="1000"/>
      <c r="D163" s="172" t="s">
        <v>108</v>
      </c>
    </row>
    <row r="164" spans="1:4" ht="15" customHeight="1" thickBot="1">
      <c r="A164" s="1009">
        <v>5</v>
      </c>
      <c r="B164" s="1009" t="s">
        <v>18</v>
      </c>
      <c r="C164" s="252" t="s">
        <v>22</v>
      </c>
      <c r="D164" s="252" t="s">
        <v>22</v>
      </c>
    </row>
    <row r="165" spans="1:4" ht="15" customHeight="1">
      <c r="A165" s="1010"/>
      <c r="B165" s="1010"/>
      <c r="C165" s="58" t="s">
        <v>29</v>
      </c>
      <c r="D165" s="58" t="s">
        <v>29</v>
      </c>
    </row>
    <row r="166" spans="1:4" ht="15" customHeight="1" thickBot="1">
      <c r="A166" s="1011"/>
      <c r="B166" s="1011"/>
      <c r="C166" s="64" t="s">
        <v>30</v>
      </c>
      <c r="D166" s="64"/>
    </row>
    <row r="167" spans="1:4" s="123" customFormat="1" ht="15" customHeight="1" thickBot="1">
      <c r="A167" s="173">
        <v>6</v>
      </c>
      <c r="B167" s="999" t="s">
        <v>19</v>
      </c>
      <c r="C167" s="1000"/>
      <c r="D167" s="496" t="s">
        <v>104</v>
      </c>
    </row>
    <row r="168" spans="1:4" ht="15" customHeight="1">
      <c r="A168" s="1009">
        <v>7</v>
      </c>
      <c r="B168" s="1009" t="s">
        <v>20</v>
      </c>
      <c r="C168" s="253" t="s">
        <v>22</v>
      </c>
      <c r="D168" s="253" t="s">
        <v>276</v>
      </c>
    </row>
    <row r="169" spans="1:4" ht="15" customHeight="1" thickBot="1">
      <c r="A169" s="1010"/>
      <c r="B169" s="1010"/>
      <c r="C169" s="254" t="s">
        <v>31</v>
      </c>
      <c r="D169" s="254" t="s">
        <v>31</v>
      </c>
    </row>
    <row r="170" spans="1:4" ht="15" customHeight="1">
      <c r="A170" s="1010"/>
      <c r="B170" s="1010"/>
      <c r="C170" s="46" t="s">
        <v>32</v>
      </c>
      <c r="D170" s="46" t="s">
        <v>32</v>
      </c>
    </row>
    <row r="171" spans="1:4" ht="15" customHeight="1">
      <c r="A171" s="1010"/>
      <c r="B171" s="1010"/>
      <c r="C171" s="61" t="s">
        <v>33</v>
      </c>
      <c r="D171" s="61" t="s">
        <v>33</v>
      </c>
    </row>
    <row r="172" spans="1:4" ht="15" customHeight="1">
      <c r="A172" s="1010"/>
      <c r="B172" s="1010"/>
      <c r="C172" s="61" t="s">
        <v>34</v>
      </c>
      <c r="D172" s="61"/>
    </row>
    <row r="173" spans="1:4" ht="15" customHeight="1" thickBot="1">
      <c r="A173" s="1011"/>
      <c r="B173" s="1011"/>
      <c r="C173" s="64" t="s">
        <v>35</v>
      </c>
      <c r="D173" s="64" t="s">
        <v>35</v>
      </c>
    </row>
    <row r="174" spans="1:4" ht="15" customHeight="1">
      <c r="A174" s="1009">
        <v>8</v>
      </c>
      <c r="B174" s="1009" t="s">
        <v>21</v>
      </c>
      <c r="C174" s="255" t="s">
        <v>22</v>
      </c>
      <c r="D174" s="255" t="s">
        <v>276</v>
      </c>
    </row>
    <row r="175" spans="1:4" ht="15" customHeight="1" thickBot="1">
      <c r="A175" s="1010"/>
      <c r="B175" s="1010"/>
      <c r="C175" s="256" t="s">
        <v>31</v>
      </c>
      <c r="D175" s="256" t="s">
        <v>31</v>
      </c>
    </row>
    <row r="176" spans="1:4" ht="15" customHeight="1">
      <c r="A176" s="1010"/>
      <c r="B176" s="1010"/>
      <c r="C176" s="46" t="s">
        <v>36</v>
      </c>
      <c r="D176" s="46"/>
    </row>
    <row r="177" spans="1:4" ht="15" customHeight="1">
      <c r="A177" s="1010"/>
      <c r="B177" s="1010"/>
      <c r="C177" s="61" t="s">
        <v>37</v>
      </c>
      <c r="D177" s="61"/>
    </row>
    <row r="178" spans="1:4" ht="15" customHeight="1">
      <c r="A178" s="1010"/>
      <c r="B178" s="1010"/>
      <c r="C178" s="61" t="s">
        <v>38</v>
      </c>
      <c r="D178" s="61"/>
    </row>
    <row r="179" spans="1:4" ht="15" customHeight="1">
      <c r="A179" s="1010"/>
      <c r="B179" s="1010"/>
      <c r="C179" s="61" t="s">
        <v>39</v>
      </c>
      <c r="D179" s="61" t="s">
        <v>39</v>
      </c>
    </row>
    <row r="180" spans="1:4" ht="15" customHeight="1">
      <c r="A180" s="1010"/>
      <c r="B180" s="1010"/>
      <c r="C180" s="61" t="s">
        <v>119</v>
      </c>
      <c r="D180" s="61"/>
    </row>
    <row r="181" spans="1:4" ht="15" customHeight="1">
      <c r="A181" s="1010"/>
      <c r="B181" s="1010"/>
      <c r="C181" s="61" t="s">
        <v>120</v>
      </c>
      <c r="D181" s="61"/>
    </row>
    <row r="182" spans="1:4" ht="15" customHeight="1">
      <c r="A182" s="1010"/>
      <c r="B182" s="1010"/>
      <c r="C182" s="61" t="s">
        <v>121</v>
      </c>
      <c r="D182" s="61" t="s">
        <v>121</v>
      </c>
    </row>
    <row r="183" spans="1:4" ht="15" customHeight="1">
      <c r="A183" s="1010"/>
      <c r="B183" s="1010"/>
      <c r="C183" s="61" t="s">
        <v>122</v>
      </c>
      <c r="D183" s="61" t="s">
        <v>122</v>
      </c>
    </row>
    <row r="184" spans="1:4" ht="15" customHeight="1">
      <c r="A184" s="1010"/>
      <c r="B184" s="1010"/>
      <c r="C184" s="61" t="s">
        <v>123</v>
      </c>
      <c r="D184" s="61"/>
    </row>
    <row r="185" spans="1:4" ht="15" customHeight="1" thickBot="1">
      <c r="A185" s="1011"/>
      <c r="B185" s="1011"/>
      <c r="C185" s="64" t="s">
        <v>124</v>
      </c>
      <c r="D185" s="64"/>
    </row>
    <row r="186" spans="1:4" ht="15" customHeight="1" thickBot="1">
      <c r="A186" s="1009">
        <v>9</v>
      </c>
      <c r="B186" s="1009" t="s">
        <v>125</v>
      </c>
      <c r="C186" s="252" t="s">
        <v>22</v>
      </c>
      <c r="D186" s="252" t="s">
        <v>276</v>
      </c>
    </row>
    <row r="187" spans="1:4" ht="15" customHeight="1">
      <c r="A187" s="1010"/>
      <c r="B187" s="1010"/>
      <c r="C187" s="46" t="s">
        <v>39</v>
      </c>
      <c r="D187" s="46"/>
    </row>
    <row r="188" spans="1:4" ht="15" customHeight="1">
      <c r="A188" s="1010"/>
      <c r="B188" s="1010"/>
      <c r="C188" s="61" t="s">
        <v>126</v>
      </c>
      <c r="D188" s="61" t="s">
        <v>126</v>
      </c>
    </row>
    <row r="189" spans="1:4" ht="15" customHeight="1">
      <c r="A189" s="1010"/>
      <c r="B189" s="1010"/>
      <c r="C189" s="61" t="s">
        <v>128</v>
      </c>
      <c r="D189" s="61"/>
    </row>
    <row r="190" spans="1:4" ht="15" customHeight="1" thickBot="1">
      <c r="A190" s="1011"/>
      <c r="B190" s="1011"/>
      <c r="C190" s="64" t="s">
        <v>127</v>
      </c>
      <c r="D190" s="64"/>
    </row>
    <row r="191" spans="1:4" s="123" customFormat="1" ht="15" customHeight="1" thickBot="1">
      <c r="A191" s="173">
        <v>10</v>
      </c>
      <c r="B191" s="999" t="s">
        <v>129</v>
      </c>
      <c r="C191" s="1000"/>
      <c r="D191" s="172" t="s">
        <v>365</v>
      </c>
    </row>
    <row r="192" spans="1:4" s="171" customFormat="1" ht="16.5" customHeight="1" thickBot="1">
      <c r="A192" s="1001" t="s">
        <v>130</v>
      </c>
      <c r="B192" s="1002"/>
      <c r="C192" s="1002"/>
      <c r="D192" s="1003"/>
    </row>
    <row r="193" spans="1:4" s="123" customFormat="1" ht="159" customHeight="1" thickBot="1">
      <c r="A193" s="173">
        <v>11</v>
      </c>
      <c r="B193" s="999" t="s">
        <v>134</v>
      </c>
      <c r="C193" s="1000"/>
      <c r="D193" s="172"/>
    </row>
    <row r="194" spans="1:4" ht="15" customHeight="1" thickBot="1">
      <c r="A194" s="1009">
        <v>12</v>
      </c>
      <c r="B194" s="1009" t="s">
        <v>135</v>
      </c>
      <c r="C194" s="257" t="s">
        <v>22</v>
      </c>
      <c r="D194" s="258" t="s">
        <v>276</v>
      </c>
    </row>
    <row r="195" spans="1:4" ht="15" customHeight="1">
      <c r="A195" s="1010"/>
      <c r="B195" s="1010"/>
      <c r="C195" s="46" t="s">
        <v>136</v>
      </c>
      <c r="D195" s="46"/>
    </row>
    <row r="196" spans="1:4" ht="15" customHeight="1">
      <c r="A196" s="1010"/>
      <c r="B196" s="1010"/>
      <c r="C196" s="61" t="s">
        <v>137</v>
      </c>
      <c r="D196" s="61" t="s">
        <v>137</v>
      </c>
    </row>
    <row r="197" spans="1:4" ht="15" customHeight="1" thickBot="1">
      <c r="A197" s="1011"/>
      <c r="B197" s="1011"/>
      <c r="C197" s="64" t="s">
        <v>138</v>
      </c>
      <c r="D197" s="64"/>
    </row>
    <row r="198" spans="1:4" ht="15" customHeight="1" thickBot="1">
      <c r="A198" s="1009">
        <v>13</v>
      </c>
      <c r="B198" s="1009" t="s">
        <v>139</v>
      </c>
      <c r="C198" s="257" t="s">
        <v>22</v>
      </c>
      <c r="D198" s="258" t="s">
        <v>276</v>
      </c>
    </row>
    <row r="199" spans="1:4" ht="15" customHeight="1">
      <c r="A199" s="1010"/>
      <c r="B199" s="1010"/>
      <c r="C199" s="46" t="s">
        <v>140</v>
      </c>
      <c r="D199" s="46"/>
    </row>
    <row r="200" spans="1:4" ht="15" customHeight="1">
      <c r="A200" s="1010"/>
      <c r="B200" s="1010"/>
      <c r="C200" s="61" t="s">
        <v>141</v>
      </c>
      <c r="D200" s="61"/>
    </row>
    <row r="201" spans="1:4" ht="15" customHeight="1">
      <c r="A201" s="1010"/>
      <c r="B201" s="1010"/>
      <c r="C201" s="61" t="s">
        <v>142</v>
      </c>
      <c r="D201" s="61"/>
    </row>
    <row r="202" spans="1:4" ht="15" customHeight="1">
      <c r="A202" s="1010"/>
      <c r="B202" s="1010"/>
      <c r="C202" s="61" t="s">
        <v>143</v>
      </c>
      <c r="D202" s="61"/>
    </row>
    <row r="203" spans="1:4" ht="15" customHeight="1">
      <c r="A203" s="1010"/>
      <c r="B203" s="1010"/>
      <c r="C203" s="61" t="s">
        <v>144</v>
      </c>
      <c r="D203" s="61" t="s">
        <v>144</v>
      </c>
    </row>
    <row r="204" spans="1:4" ht="15" customHeight="1">
      <c r="A204" s="1010"/>
      <c r="B204" s="1010"/>
      <c r="C204" s="61" t="s">
        <v>145</v>
      </c>
      <c r="D204" s="61"/>
    </row>
    <row r="205" spans="1:4" ht="15" customHeight="1" thickBot="1">
      <c r="A205" s="1011"/>
      <c r="B205" s="1011"/>
      <c r="C205" s="64" t="s">
        <v>146</v>
      </c>
      <c r="D205" s="64"/>
    </row>
    <row r="206" spans="1:4" s="123" customFormat="1" ht="15" customHeight="1" thickBot="1">
      <c r="A206" s="173">
        <v>14</v>
      </c>
      <c r="B206" s="999" t="s">
        <v>147</v>
      </c>
      <c r="C206" s="1000"/>
      <c r="D206" s="172" t="s">
        <v>514</v>
      </c>
    </row>
    <row r="207" spans="1:4" s="123" customFormat="1" ht="15" customHeight="1" thickBot="1">
      <c r="A207" s="173">
        <v>15</v>
      </c>
      <c r="B207" s="999" t="s">
        <v>148</v>
      </c>
      <c r="C207" s="1000"/>
      <c r="D207" s="497">
        <v>35431</v>
      </c>
    </row>
    <row r="208" spans="1:4" s="123" customFormat="1" ht="15" customHeight="1" thickBot="1">
      <c r="A208" s="173">
        <v>16</v>
      </c>
      <c r="B208" s="999" t="s">
        <v>149</v>
      </c>
      <c r="C208" s="1000"/>
      <c r="D208" s="497">
        <v>43100</v>
      </c>
    </row>
    <row r="209" spans="1:4" s="171" customFormat="1" ht="16.5" customHeight="1" thickBot="1">
      <c r="A209" s="1001" t="s">
        <v>150</v>
      </c>
      <c r="B209" s="1002"/>
      <c r="C209" s="1002"/>
      <c r="D209" s="1003"/>
    </row>
    <row r="210" spans="1:4" s="123" customFormat="1" ht="15" customHeight="1" thickBot="1">
      <c r="A210" s="173">
        <v>17</v>
      </c>
      <c r="B210" s="999" t="s">
        <v>97</v>
      </c>
      <c r="C210" s="1000"/>
      <c r="D210" s="498">
        <f>D216+D217+D218+D219</f>
        <v>172092000</v>
      </c>
    </row>
    <row r="211" spans="1:4" s="123" customFormat="1" ht="15" customHeight="1" thickBot="1">
      <c r="A211" s="173">
        <v>18</v>
      </c>
      <c r="B211" s="999" t="s">
        <v>73</v>
      </c>
      <c r="C211" s="1000"/>
      <c r="D211" s="498">
        <v>0</v>
      </c>
    </row>
    <row r="212" spans="1:4" s="123" customFormat="1" ht="15" customHeight="1" thickBot="1">
      <c r="A212" s="173">
        <v>19</v>
      </c>
      <c r="B212" s="999" t="s">
        <v>74</v>
      </c>
      <c r="C212" s="1000"/>
      <c r="D212" s="498">
        <v>0</v>
      </c>
    </row>
    <row r="213" spans="1:4" s="123" customFormat="1" ht="15" customHeight="1" thickBot="1">
      <c r="A213" s="173">
        <v>20</v>
      </c>
      <c r="B213" s="999" t="s">
        <v>75</v>
      </c>
      <c r="C213" s="1000"/>
      <c r="D213" s="498">
        <v>0</v>
      </c>
    </row>
    <row r="214" spans="1:4" s="123" customFormat="1" ht="15" customHeight="1" thickBot="1">
      <c r="A214" s="173">
        <v>21</v>
      </c>
      <c r="B214" s="999" t="s">
        <v>76</v>
      </c>
      <c r="C214" s="1000"/>
      <c r="D214" s="498">
        <v>0</v>
      </c>
    </row>
    <row r="215" spans="1:4" s="123" customFormat="1" ht="15" customHeight="1" thickBot="1">
      <c r="A215" s="173">
        <v>22</v>
      </c>
      <c r="B215" s="999" t="s">
        <v>81</v>
      </c>
      <c r="C215" s="1000"/>
      <c r="D215" s="498">
        <v>0</v>
      </c>
    </row>
    <row r="216" spans="1:4" s="123" customFormat="1" ht="15" customHeight="1" thickBot="1">
      <c r="A216" s="173">
        <v>23</v>
      </c>
      <c r="B216" s="999" t="s">
        <v>98</v>
      </c>
      <c r="C216" s="1000"/>
      <c r="D216" s="498">
        <v>172092000</v>
      </c>
    </row>
    <row r="217" spans="1:4" s="123" customFormat="1" ht="15" customHeight="1" thickBot="1">
      <c r="A217" s="173">
        <v>24</v>
      </c>
      <c r="B217" s="1007" t="s">
        <v>520</v>
      </c>
      <c r="C217" s="1008"/>
      <c r="D217" s="498">
        <v>0</v>
      </c>
    </row>
    <row r="218" spans="1:4" s="123" customFormat="1" ht="15" customHeight="1" thickBot="1">
      <c r="A218" s="173">
        <v>25</v>
      </c>
      <c r="B218" s="999" t="s">
        <v>617</v>
      </c>
      <c r="C218" s="1000"/>
      <c r="D218" s="498">
        <v>0</v>
      </c>
    </row>
    <row r="219" spans="1:4" s="123" customFormat="1" ht="15" customHeight="1" thickBot="1">
      <c r="A219" s="173">
        <v>26</v>
      </c>
      <c r="B219" s="999" t="s">
        <v>622</v>
      </c>
      <c r="C219" s="1000"/>
      <c r="D219" s="498">
        <v>0</v>
      </c>
    </row>
    <row r="220" spans="1:4" s="170" customFormat="1" ht="16.5" customHeight="1" thickBot="1">
      <c r="A220" s="1004" t="s">
        <v>519</v>
      </c>
      <c r="B220" s="1005"/>
      <c r="C220" s="1005"/>
      <c r="D220" s="1006"/>
    </row>
    <row r="221" spans="1:4" s="123" customFormat="1" ht="28.5" customHeight="1" thickBot="1">
      <c r="A221" s="173">
        <v>27</v>
      </c>
      <c r="B221" s="999" t="s">
        <v>244</v>
      </c>
      <c r="C221" s="1000"/>
      <c r="D221" s="172" t="s">
        <v>10</v>
      </c>
    </row>
    <row r="222" spans="1:4" s="123" customFormat="1" ht="15" customHeight="1" thickBot="1">
      <c r="A222" s="173">
        <v>28</v>
      </c>
      <c r="B222" s="999" t="s">
        <v>245</v>
      </c>
      <c r="C222" s="1000"/>
      <c r="D222" s="172" t="s">
        <v>406</v>
      </c>
    </row>
    <row r="223" spans="1:4" s="123" customFormat="1" ht="44.25" customHeight="1" thickBot="1">
      <c r="A223" s="173">
        <v>29</v>
      </c>
      <c r="B223" s="999" t="s">
        <v>246</v>
      </c>
      <c r="C223" s="1000"/>
      <c r="D223" s="172" t="s">
        <v>571</v>
      </c>
    </row>
    <row r="224" spans="1:4" s="123" customFormat="1" ht="45" customHeight="1" thickBot="1">
      <c r="A224" s="173">
        <v>30</v>
      </c>
      <c r="B224" s="999" t="s">
        <v>247</v>
      </c>
      <c r="C224" s="1000"/>
      <c r="D224" s="172" t="s">
        <v>572</v>
      </c>
    </row>
    <row r="225" spans="1:4" s="171" customFormat="1" ht="16.5" customHeight="1" thickBot="1">
      <c r="A225" s="1001" t="s">
        <v>248</v>
      </c>
      <c r="B225" s="1002"/>
      <c r="C225" s="1002"/>
      <c r="D225" s="1003"/>
    </row>
    <row r="226" spans="1:4" ht="15" customHeight="1" thickBot="1">
      <c r="A226" s="1009">
        <v>31</v>
      </c>
      <c r="B226" s="1009" t="s">
        <v>249</v>
      </c>
      <c r="C226" s="252" t="s">
        <v>22</v>
      </c>
      <c r="D226" s="252" t="s">
        <v>276</v>
      </c>
    </row>
    <row r="227" spans="1:4" ht="15" customHeight="1">
      <c r="A227" s="1010"/>
      <c r="B227" s="1010"/>
      <c r="C227" s="46" t="s">
        <v>250</v>
      </c>
      <c r="D227" s="46"/>
    </row>
    <row r="228" spans="1:4" ht="15" customHeight="1">
      <c r="A228" s="1010"/>
      <c r="B228" s="1010"/>
      <c r="C228" s="61" t="s">
        <v>251</v>
      </c>
      <c r="D228" s="61"/>
    </row>
    <row r="229" spans="1:4" ht="15" customHeight="1">
      <c r="A229" s="1010"/>
      <c r="B229" s="1010"/>
      <c r="C229" s="61" t="s">
        <v>252</v>
      </c>
      <c r="D229" s="61" t="s">
        <v>252</v>
      </c>
    </row>
    <row r="230" spans="1:4" ht="15" customHeight="1">
      <c r="A230" s="1010"/>
      <c r="B230" s="1010"/>
      <c r="C230" s="61" t="s">
        <v>253</v>
      </c>
      <c r="D230" s="61"/>
    </row>
    <row r="231" spans="1:4" ht="15" customHeight="1" thickBot="1">
      <c r="A231" s="1011"/>
      <c r="B231" s="1011"/>
      <c r="C231" s="64" t="s">
        <v>254</v>
      </c>
      <c r="D231" s="64"/>
    </row>
    <row r="232" spans="1:4" ht="15" customHeight="1" thickBot="1">
      <c r="A232" s="1009">
        <v>32</v>
      </c>
      <c r="B232" s="1009" t="s">
        <v>161</v>
      </c>
      <c r="C232" s="252" t="s">
        <v>22</v>
      </c>
      <c r="D232" s="252" t="s">
        <v>276</v>
      </c>
    </row>
    <row r="233" spans="1:4" ht="15" customHeight="1">
      <c r="A233" s="1010"/>
      <c r="B233" s="1010"/>
      <c r="C233" s="46" t="s">
        <v>255</v>
      </c>
      <c r="D233" s="46"/>
    </row>
    <row r="234" spans="1:4" ht="15" customHeight="1">
      <c r="A234" s="1010"/>
      <c r="B234" s="1010"/>
      <c r="C234" s="61" t="s">
        <v>160</v>
      </c>
      <c r="D234" s="61" t="s">
        <v>160</v>
      </c>
    </row>
    <row r="235" spans="1:4" ht="15" customHeight="1">
      <c r="A235" s="1010"/>
      <c r="B235" s="1010"/>
      <c r="C235" s="61" t="s">
        <v>256</v>
      </c>
      <c r="D235" s="61"/>
    </row>
    <row r="236" spans="1:4" ht="15" customHeight="1">
      <c r="A236" s="1010"/>
      <c r="B236" s="1010"/>
      <c r="C236" s="61" t="s">
        <v>165</v>
      </c>
      <c r="D236" s="61"/>
    </row>
    <row r="237" spans="1:4" ht="15" customHeight="1">
      <c r="A237" s="1010"/>
      <c r="B237" s="1010"/>
      <c r="C237" s="61" t="s">
        <v>257</v>
      </c>
      <c r="D237" s="61"/>
    </row>
    <row r="238" spans="1:4" ht="15" customHeight="1">
      <c r="A238" s="1010"/>
      <c r="B238" s="1010"/>
      <c r="C238" s="61" t="s">
        <v>258</v>
      </c>
      <c r="D238" s="61"/>
    </row>
    <row r="239" spans="1:4" ht="15" customHeight="1">
      <c r="A239" s="1010"/>
      <c r="B239" s="1010"/>
      <c r="C239" s="61" t="s">
        <v>259</v>
      </c>
      <c r="D239" s="61"/>
    </row>
    <row r="240" spans="1:4" ht="15" customHeight="1">
      <c r="A240" s="1010"/>
      <c r="B240" s="1010"/>
      <c r="C240" s="61" t="s">
        <v>162</v>
      </c>
      <c r="D240" s="61"/>
    </row>
    <row r="241" spans="1:4" ht="15" customHeight="1">
      <c r="A241" s="1010"/>
      <c r="B241" s="1010"/>
      <c r="C241" s="61" t="s">
        <v>163</v>
      </c>
      <c r="D241" s="61"/>
    </row>
    <row r="242" spans="1:4" ht="15" customHeight="1">
      <c r="A242" s="1010"/>
      <c r="B242" s="1010"/>
      <c r="C242" s="61" t="s">
        <v>164</v>
      </c>
      <c r="D242" s="61"/>
    </row>
    <row r="243" spans="1:4" ht="15" customHeight="1">
      <c r="A243" s="1010"/>
      <c r="B243" s="1010"/>
      <c r="C243" s="61" t="s">
        <v>167</v>
      </c>
      <c r="D243" s="61"/>
    </row>
    <row r="244" spans="1:4" ht="15" customHeight="1" thickBot="1">
      <c r="A244" s="1011"/>
      <c r="B244" s="1011"/>
      <c r="C244" s="64" t="s">
        <v>168</v>
      </c>
      <c r="D244" s="64"/>
    </row>
    <row r="245" spans="1:4" ht="15" customHeight="1" thickBot="1">
      <c r="A245" s="1009">
        <v>33</v>
      </c>
      <c r="B245" s="1009" t="s">
        <v>260</v>
      </c>
      <c r="C245" s="257" t="s">
        <v>22</v>
      </c>
      <c r="D245" s="257" t="s">
        <v>276</v>
      </c>
    </row>
    <row r="246" spans="1:4" ht="15" customHeight="1">
      <c r="A246" s="1010"/>
      <c r="B246" s="1010"/>
      <c r="C246" s="46" t="s">
        <v>261</v>
      </c>
      <c r="D246" s="46"/>
    </row>
    <row r="247" spans="1:4" ht="15" customHeight="1">
      <c r="A247" s="1010"/>
      <c r="B247" s="1010"/>
      <c r="C247" s="61" t="s">
        <v>262</v>
      </c>
      <c r="D247" s="61"/>
    </row>
    <row r="248" spans="1:4" ht="15" customHeight="1">
      <c r="A248" s="1010"/>
      <c r="B248" s="1010"/>
      <c r="C248" s="61" t="s">
        <v>263</v>
      </c>
      <c r="D248" s="61"/>
    </row>
    <row r="249" spans="1:4" ht="15" customHeight="1">
      <c r="A249" s="1010"/>
      <c r="B249" s="1010"/>
      <c r="C249" s="61" t="s">
        <v>264</v>
      </c>
      <c r="D249" s="61"/>
    </row>
    <row r="250" spans="1:4" ht="15" customHeight="1">
      <c r="A250" s="1010"/>
      <c r="B250" s="1010"/>
      <c r="C250" s="61" t="s">
        <v>265</v>
      </c>
      <c r="D250" s="61"/>
    </row>
    <row r="251" spans="1:4" ht="15" customHeight="1">
      <c r="A251" s="1010"/>
      <c r="B251" s="1010"/>
      <c r="C251" s="61" t="s">
        <v>266</v>
      </c>
      <c r="D251" s="61"/>
    </row>
    <row r="252" spans="1:4" ht="15" customHeight="1">
      <c r="A252" s="1010"/>
      <c r="B252" s="1010"/>
      <c r="C252" s="61" t="s">
        <v>267</v>
      </c>
      <c r="D252" s="61"/>
    </row>
    <row r="253" spans="1:4" ht="15" customHeight="1">
      <c r="A253" s="1010"/>
      <c r="B253" s="1010"/>
      <c r="C253" s="61" t="s">
        <v>268</v>
      </c>
      <c r="D253" s="61"/>
    </row>
    <row r="254" spans="1:4" ht="15" customHeight="1">
      <c r="A254" s="1010"/>
      <c r="B254" s="1010"/>
      <c r="C254" s="61" t="s">
        <v>269</v>
      </c>
      <c r="D254" s="61"/>
    </row>
    <row r="255" spans="1:4" ht="15" customHeight="1">
      <c r="A255" s="1010"/>
      <c r="B255" s="1010"/>
      <c r="C255" s="61" t="s">
        <v>270</v>
      </c>
      <c r="D255" s="61"/>
    </row>
    <row r="256" spans="1:4" ht="15" customHeight="1">
      <c r="A256" s="1010"/>
      <c r="B256" s="1010"/>
      <c r="C256" s="61" t="s">
        <v>472</v>
      </c>
      <c r="D256" s="61"/>
    </row>
    <row r="257" spans="1:4" ht="15" customHeight="1">
      <c r="A257" s="1010"/>
      <c r="B257" s="1010"/>
      <c r="C257" s="61" t="s">
        <v>271</v>
      </c>
      <c r="D257" s="61"/>
    </row>
    <row r="258" spans="1:4" ht="15" customHeight="1" thickBot="1">
      <c r="A258" s="1011"/>
      <c r="B258" s="1011"/>
      <c r="C258" s="64" t="s">
        <v>272</v>
      </c>
      <c r="D258" s="64"/>
    </row>
    <row r="259" spans="1:4" s="123" customFormat="1" ht="28.5" customHeight="1" thickBot="1">
      <c r="A259" s="173">
        <v>34</v>
      </c>
      <c r="B259" s="999" t="s">
        <v>273</v>
      </c>
      <c r="C259" s="1000"/>
      <c r="D259" s="172" t="s">
        <v>363</v>
      </c>
    </row>
    <row r="260" spans="1:4" s="123" customFormat="1" ht="15" customHeight="1" thickBot="1">
      <c r="A260" s="173">
        <v>35</v>
      </c>
      <c r="B260" s="999" t="s">
        <v>274</v>
      </c>
      <c r="C260" s="1000"/>
      <c r="D260" s="499">
        <v>36000</v>
      </c>
    </row>
    <row r="261" spans="1:4" s="123" customFormat="1" ht="15" customHeight="1" thickBot="1">
      <c r="A261" s="173">
        <v>36</v>
      </c>
      <c r="B261" s="999" t="s">
        <v>275</v>
      </c>
      <c r="C261" s="1000"/>
      <c r="D261" s="500" t="s">
        <v>366</v>
      </c>
    </row>
    <row r="264" spans="1:4" ht="34.5" customHeight="1">
      <c r="A264" s="1012" t="s">
        <v>223</v>
      </c>
      <c r="B264" s="1013"/>
      <c r="C264" s="1013"/>
      <c r="D264" s="1013"/>
    </row>
    <row r="293" spans="1:4" s="151" customFormat="1" ht="18.75" customHeight="1">
      <c r="A293" s="1014" t="s">
        <v>621</v>
      </c>
      <c r="B293" s="1014"/>
      <c r="C293" s="1014"/>
      <c r="D293" s="1014"/>
    </row>
    <row r="294" ht="12.75" customHeight="1" thickBot="1"/>
    <row r="295" spans="1:4" s="170" customFormat="1" ht="16.5" customHeight="1" thickBot="1">
      <c r="A295" s="169" t="s">
        <v>131</v>
      </c>
      <c r="B295" s="1015" t="s">
        <v>132</v>
      </c>
      <c r="C295" s="1016"/>
      <c r="D295" s="169" t="s">
        <v>133</v>
      </c>
    </row>
    <row r="296" spans="1:4" s="171" customFormat="1" ht="16.5" customHeight="1" thickBot="1">
      <c r="A296" s="1001" t="s">
        <v>13</v>
      </c>
      <c r="B296" s="1002"/>
      <c r="C296" s="1002"/>
      <c r="D296" s="1003"/>
    </row>
    <row r="297" spans="1:4" s="123" customFormat="1" ht="15" customHeight="1" thickBot="1">
      <c r="A297" s="173">
        <v>1</v>
      </c>
      <c r="B297" s="999" t="s">
        <v>14</v>
      </c>
      <c r="C297" s="1000"/>
      <c r="D297" s="496" t="s">
        <v>499</v>
      </c>
    </row>
    <row r="298" spans="1:4" ht="15" customHeight="1" thickBot="1">
      <c r="A298" s="1009">
        <v>2</v>
      </c>
      <c r="B298" s="1009" t="s">
        <v>15</v>
      </c>
      <c r="C298" s="252" t="s">
        <v>22</v>
      </c>
      <c r="D298" s="252" t="s">
        <v>276</v>
      </c>
    </row>
    <row r="299" spans="1:4" ht="15" customHeight="1">
      <c r="A299" s="1010"/>
      <c r="B299" s="1010"/>
      <c r="C299" s="58" t="s">
        <v>23</v>
      </c>
      <c r="D299" s="58" t="s">
        <v>23</v>
      </c>
    </row>
    <row r="300" spans="1:4" ht="15" customHeight="1">
      <c r="A300" s="1010"/>
      <c r="B300" s="1010"/>
      <c r="C300" s="61" t="s">
        <v>24</v>
      </c>
      <c r="D300" s="61"/>
    </row>
    <row r="301" spans="1:4" ht="15" customHeight="1">
      <c r="A301" s="1010"/>
      <c r="B301" s="1010"/>
      <c r="C301" s="61" t="s">
        <v>25</v>
      </c>
      <c r="D301" s="61"/>
    </row>
    <row r="302" spans="1:4" ht="15" customHeight="1">
      <c r="A302" s="1010"/>
      <c r="B302" s="1010"/>
      <c r="C302" s="61" t="s">
        <v>26</v>
      </c>
      <c r="D302" s="61"/>
    </row>
    <row r="303" spans="1:4" ht="15" customHeight="1">
      <c r="A303" s="1010"/>
      <c r="B303" s="1010"/>
      <c r="C303" s="61" t="s">
        <v>27</v>
      </c>
      <c r="D303" s="61"/>
    </row>
    <row r="304" spans="1:4" ht="15" customHeight="1" thickBot="1">
      <c r="A304" s="1011"/>
      <c r="B304" s="1011"/>
      <c r="C304" s="64" t="s">
        <v>28</v>
      </c>
      <c r="D304" s="64"/>
    </row>
    <row r="305" spans="1:4" s="123" customFormat="1" ht="15" customHeight="1" thickBot="1">
      <c r="A305" s="173">
        <v>3</v>
      </c>
      <c r="B305" s="999" t="s">
        <v>16</v>
      </c>
      <c r="C305" s="1000"/>
      <c r="D305" s="172" t="s">
        <v>166</v>
      </c>
    </row>
    <row r="306" spans="1:4" s="123" customFormat="1" ht="15" customHeight="1" thickBot="1">
      <c r="A306" s="173">
        <v>4</v>
      </c>
      <c r="B306" s="999" t="s">
        <v>17</v>
      </c>
      <c r="C306" s="1000"/>
      <c r="D306" s="172" t="s">
        <v>108</v>
      </c>
    </row>
    <row r="307" spans="1:4" ht="15" customHeight="1" thickBot="1">
      <c r="A307" s="1009">
        <v>5</v>
      </c>
      <c r="B307" s="1009" t="s">
        <v>18</v>
      </c>
      <c r="C307" s="252" t="s">
        <v>22</v>
      </c>
      <c r="D307" s="252" t="s">
        <v>22</v>
      </c>
    </row>
    <row r="308" spans="1:4" ht="15" customHeight="1">
      <c r="A308" s="1010"/>
      <c r="B308" s="1010"/>
      <c r="C308" s="58" t="s">
        <v>29</v>
      </c>
      <c r="D308" s="58" t="s">
        <v>29</v>
      </c>
    </row>
    <row r="309" spans="1:4" ht="15" customHeight="1" thickBot="1">
      <c r="A309" s="1011"/>
      <c r="B309" s="1011"/>
      <c r="C309" s="64" t="s">
        <v>30</v>
      </c>
      <c r="D309" s="64"/>
    </row>
    <row r="310" spans="1:4" s="123" customFormat="1" ht="15" customHeight="1" thickBot="1">
      <c r="A310" s="173">
        <v>6</v>
      </c>
      <c r="B310" s="999" t="s">
        <v>19</v>
      </c>
      <c r="C310" s="1000"/>
      <c r="D310" s="496" t="s">
        <v>106</v>
      </c>
    </row>
    <row r="311" spans="1:4" ht="15" customHeight="1">
      <c r="A311" s="1009">
        <v>7</v>
      </c>
      <c r="B311" s="1009" t="s">
        <v>20</v>
      </c>
      <c r="C311" s="253" t="s">
        <v>22</v>
      </c>
      <c r="D311" s="253" t="s">
        <v>276</v>
      </c>
    </row>
    <row r="312" spans="1:4" ht="15" customHeight="1" thickBot="1">
      <c r="A312" s="1010"/>
      <c r="B312" s="1010"/>
      <c r="C312" s="254" t="s">
        <v>31</v>
      </c>
      <c r="D312" s="254" t="s">
        <v>31</v>
      </c>
    </row>
    <row r="313" spans="1:4" ht="15" customHeight="1">
      <c r="A313" s="1010"/>
      <c r="B313" s="1010"/>
      <c r="C313" s="46" t="s">
        <v>32</v>
      </c>
      <c r="D313" s="46" t="s">
        <v>32</v>
      </c>
    </row>
    <row r="314" spans="1:4" ht="15" customHeight="1">
      <c r="A314" s="1010"/>
      <c r="B314" s="1010"/>
      <c r="C314" s="61" t="s">
        <v>33</v>
      </c>
      <c r="D314" s="61" t="s">
        <v>33</v>
      </c>
    </row>
    <row r="315" spans="1:4" ht="15" customHeight="1">
      <c r="A315" s="1010"/>
      <c r="B315" s="1010"/>
      <c r="C315" s="61" t="s">
        <v>34</v>
      </c>
      <c r="D315" s="61"/>
    </row>
    <row r="316" spans="1:4" ht="15" customHeight="1" thickBot="1">
      <c r="A316" s="1011"/>
      <c r="B316" s="1011"/>
      <c r="C316" s="64" t="s">
        <v>35</v>
      </c>
      <c r="D316" s="64" t="s">
        <v>35</v>
      </c>
    </row>
    <row r="317" spans="1:4" ht="15" customHeight="1">
      <c r="A317" s="1009">
        <v>8</v>
      </c>
      <c r="B317" s="1009" t="s">
        <v>21</v>
      </c>
      <c r="C317" s="255" t="s">
        <v>22</v>
      </c>
      <c r="D317" s="255" t="s">
        <v>276</v>
      </c>
    </row>
    <row r="318" spans="1:4" ht="15" customHeight="1" thickBot="1">
      <c r="A318" s="1010"/>
      <c r="B318" s="1010"/>
      <c r="C318" s="256" t="s">
        <v>31</v>
      </c>
      <c r="D318" s="256" t="s">
        <v>31</v>
      </c>
    </row>
    <row r="319" spans="1:4" ht="15" customHeight="1">
      <c r="A319" s="1010"/>
      <c r="B319" s="1010"/>
      <c r="C319" s="46" t="s">
        <v>36</v>
      </c>
      <c r="D319" s="46" t="s">
        <v>36</v>
      </c>
    </row>
    <row r="320" spans="1:4" ht="15" customHeight="1">
      <c r="A320" s="1010"/>
      <c r="B320" s="1010"/>
      <c r="C320" s="61" t="s">
        <v>37</v>
      </c>
      <c r="D320" s="61"/>
    </row>
    <row r="321" spans="1:4" ht="15" customHeight="1">
      <c r="A321" s="1010"/>
      <c r="B321" s="1010"/>
      <c r="C321" s="61" t="s">
        <v>38</v>
      </c>
      <c r="D321" s="61"/>
    </row>
    <row r="322" spans="1:4" ht="15" customHeight="1">
      <c r="A322" s="1010"/>
      <c r="B322" s="1010"/>
      <c r="C322" s="61" t="s">
        <v>39</v>
      </c>
      <c r="D322" s="61" t="s">
        <v>39</v>
      </c>
    </row>
    <row r="323" spans="1:4" ht="15" customHeight="1">
      <c r="A323" s="1010"/>
      <c r="B323" s="1010"/>
      <c r="C323" s="61" t="s">
        <v>119</v>
      </c>
      <c r="D323" s="61"/>
    </row>
    <row r="324" spans="1:4" ht="15" customHeight="1">
      <c r="A324" s="1010"/>
      <c r="B324" s="1010"/>
      <c r="C324" s="61" t="s">
        <v>120</v>
      </c>
      <c r="D324" s="61"/>
    </row>
    <row r="325" spans="1:4" ht="15" customHeight="1">
      <c r="A325" s="1010"/>
      <c r="B325" s="1010"/>
      <c r="C325" s="61" t="s">
        <v>121</v>
      </c>
      <c r="D325" s="61" t="s">
        <v>121</v>
      </c>
    </row>
    <row r="326" spans="1:4" ht="15" customHeight="1">
      <c r="A326" s="1010"/>
      <c r="B326" s="1010"/>
      <c r="C326" s="61" t="s">
        <v>122</v>
      </c>
      <c r="D326" s="61"/>
    </row>
    <row r="327" spans="1:4" ht="15" customHeight="1">
      <c r="A327" s="1010"/>
      <c r="B327" s="1010"/>
      <c r="C327" s="61" t="s">
        <v>123</v>
      </c>
      <c r="D327" s="61"/>
    </row>
    <row r="328" spans="1:4" ht="15" customHeight="1" thickBot="1">
      <c r="A328" s="1011"/>
      <c r="B328" s="1011"/>
      <c r="C328" s="64" t="s">
        <v>124</v>
      </c>
      <c r="D328" s="64"/>
    </row>
    <row r="329" spans="1:4" ht="15" customHeight="1" thickBot="1">
      <c r="A329" s="1009">
        <v>9</v>
      </c>
      <c r="B329" s="1009" t="s">
        <v>125</v>
      </c>
      <c r="C329" s="252" t="s">
        <v>22</v>
      </c>
      <c r="D329" s="252" t="s">
        <v>276</v>
      </c>
    </row>
    <row r="330" spans="1:4" ht="15" customHeight="1">
      <c r="A330" s="1010"/>
      <c r="B330" s="1010"/>
      <c r="C330" s="46" t="s">
        <v>39</v>
      </c>
      <c r="D330" s="46"/>
    </row>
    <row r="331" spans="1:4" ht="15" customHeight="1">
      <c r="A331" s="1010"/>
      <c r="B331" s="1010"/>
      <c r="C331" s="61" t="s">
        <v>126</v>
      </c>
      <c r="D331" s="61" t="s">
        <v>126</v>
      </c>
    </row>
    <row r="332" spans="1:4" ht="15" customHeight="1">
      <c r="A332" s="1010"/>
      <c r="B332" s="1010"/>
      <c r="C332" s="61" t="s">
        <v>128</v>
      </c>
      <c r="D332" s="61"/>
    </row>
    <row r="333" spans="1:4" ht="15" customHeight="1" thickBot="1">
      <c r="A333" s="1011"/>
      <c r="B333" s="1011"/>
      <c r="C333" s="64" t="s">
        <v>127</v>
      </c>
      <c r="D333" s="64"/>
    </row>
    <row r="334" spans="1:4" s="123" customFormat="1" ht="15" customHeight="1" thickBot="1">
      <c r="A334" s="173">
        <v>10</v>
      </c>
      <c r="B334" s="999" t="s">
        <v>129</v>
      </c>
      <c r="C334" s="1000"/>
      <c r="D334" s="172" t="s">
        <v>428</v>
      </c>
    </row>
    <row r="335" spans="1:4" s="171" customFormat="1" ht="16.5" customHeight="1" thickBot="1">
      <c r="A335" s="1001" t="s">
        <v>130</v>
      </c>
      <c r="B335" s="1002"/>
      <c r="C335" s="1002"/>
      <c r="D335" s="1003"/>
    </row>
    <row r="336" spans="1:4" s="123" customFormat="1" ht="71.25" customHeight="1" thickBot="1">
      <c r="A336" s="173">
        <v>11</v>
      </c>
      <c r="B336" s="999" t="s">
        <v>134</v>
      </c>
      <c r="C336" s="1000"/>
      <c r="D336" s="172"/>
    </row>
    <row r="337" spans="1:4" ht="15" customHeight="1" thickBot="1">
      <c r="A337" s="1009">
        <v>12</v>
      </c>
      <c r="B337" s="1009" t="s">
        <v>135</v>
      </c>
      <c r="C337" s="257" t="s">
        <v>22</v>
      </c>
      <c r="D337" s="258" t="s">
        <v>276</v>
      </c>
    </row>
    <row r="338" spans="1:4" ht="15" customHeight="1">
      <c r="A338" s="1010"/>
      <c r="B338" s="1010"/>
      <c r="C338" s="46" t="s">
        <v>136</v>
      </c>
      <c r="D338" s="46"/>
    </row>
    <row r="339" spans="1:4" ht="15" customHeight="1">
      <c r="A339" s="1010"/>
      <c r="B339" s="1010"/>
      <c r="C339" s="61" t="s">
        <v>137</v>
      </c>
      <c r="D339" s="61" t="s">
        <v>137</v>
      </c>
    </row>
    <row r="340" spans="1:4" ht="15" customHeight="1" thickBot="1">
      <c r="A340" s="1011"/>
      <c r="B340" s="1011"/>
      <c r="C340" s="64" t="s">
        <v>138</v>
      </c>
      <c r="D340" s="64"/>
    </row>
    <row r="341" spans="1:4" ht="15" customHeight="1" thickBot="1">
      <c r="A341" s="1009">
        <v>13</v>
      </c>
      <c r="B341" s="1009" t="s">
        <v>139</v>
      </c>
      <c r="C341" s="257" t="s">
        <v>22</v>
      </c>
      <c r="D341" s="258" t="s">
        <v>276</v>
      </c>
    </row>
    <row r="342" spans="1:4" ht="15" customHeight="1">
      <c r="A342" s="1010"/>
      <c r="B342" s="1010"/>
      <c r="C342" s="46" t="s">
        <v>140</v>
      </c>
      <c r="D342" s="501"/>
    </row>
    <row r="343" spans="1:4" ht="15" customHeight="1">
      <c r="A343" s="1010"/>
      <c r="B343" s="1010"/>
      <c r="C343" s="61" t="s">
        <v>141</v>
      </c>
      <c r="D343" s="502"/>
    </row>
    <row r="344" spans="1:4" ht="15" customHeight="1">
      <c r="A344" s="1010"/>
      <c r="B344" s="1010"/>
      <c r="C344" s="61" t="s">
        <v>142</v>
      </c>
      <c r="D344" s="502"/>
    </row>
    <row r="345" spans="1:4" ht="15" customHeight="1">
      <c r="A345" s="1010"/>
      <c r="B345" s="1010"/>
      <c r="C345" s="61" t="s">
        <v>143</v>
      </c>
      <c r="D345" s="61"/>
    </row>
    <row r="346" spans="1:4" ht="15" customHeight="1">
      <c r="A346" s="1010"/>
      <c r="B346" s="1010"/>
      <c r="C346" s="61" t="s">
        <v>144</v>
      </c>
      <c r="D346" s="502"/>
    </row>
    <row r="347" spans="1:4" ht="15" customHeight="1">
      <c r="A347" s="1010"/>
      <c r="B347" s="1010"/>
      <c r="C347" s="61" t="s">
        <v>145</v>
      </c>
      <c r="D347" s="502"/>
    </row>
    <row r="348" spans="1:4" ht="15" customHeight="1" thickBot="1">
      <c r="A348" s="1011"/>
      <c r="B348" s="1011"/>
      <c r="C348" s="64" t="s">
        <v>146</v>
      </c>
      <c r="D348" s="503"/>
    </row>
    <row r="349" spans="1:4" s="123" customFormat="1" ht="15" customHeight="1" thickBot="1">
      <c r="A349" s="173">
        <v>14</v>
      </c>
      <c r="B349" s="999" t="s">
        <v>147</v>
      </c>
      <c r="C349" s="1000"/>
      <c r="D349" s="172" t="s">
        <v>515</v>
      </c>
    </row>
    <row r="350" spans="1:4" s="123" customFormat="1" ht="15" customHeight="1" thickBot="1">
      <c r="A350" s="173">
        <v>15</v>
      </c>
      <c r="B350" s="999" t="s">
        <v>148</v>
      </c>
      <c r="C350" s="1000"/>
      <c r="D350" s="497">
        <v>36526</v>
      </c>
    </row>
    <row r="351" spans="1:4" s="123" customFormat="1" ht="15" customHeight="1" thickBot="1">
      <c r="A351" s="173">
        <v>16</v>
      </c>
      <c r="B351" s="999" t="s">
        <v>149</v>
      </c>
      <c r="C351" s="1000"/>
      <c r="D351" s="497">
        <v>43100</v>
      </c>
    </row>
    <row r="352" spans="1:4" s="171" customFormat="1" ht="16.5" customHeight="1" thickBot="1">
      <c r="A352" s="1001" t="s">
        <v>150</v>
      </c>
      <c r="B352" s="1002"/>
      <c r="C352" s="1002"/>
      <c r="D352" s="1003"/>
    </row>
    <row r="353" spans="1:4" s="123" customFormat="1" ht="15" customHeight="1" thickBot="1">
      <c r="A353" s="173">
        <v>17</v>
      </c>
      <c r="B353" s="999" t="s">
        <v>97</v>
      </c>
      <c r="C353" s="1000"/>
      <c r="D353" s="498">
        <f>D359+D360+D361+D362</f>
        <v>13180000</v>
      </c>
    </row>
    <row r="354" spans="1:4" s="123" customFormat="1" ht="15" customHeight="1" thickBot="1">
      <c r="A354" s="173">
        <v>18</v>
      </c>
      <c r="B354" s="999" t="s">
        <v>73</v>
      </c>
      <c r="C354" s="1000"/>
      <c r="D354" s="498">
        <v>0</v>
      </c>
    </row>
    <row r="355" spans="1:4" s="123" customFormat="1" ht="15" customHeight="1" thickBot="1">
      <c r="A355" s="173">
        <v>19</v>
      </c>
      <c r="B355" s="999" t="s">
        <v>74</v>
      </c>
      <c r="C355" s="1000"/>
      <c r="D355" s="498">
        <v>0</v>
      </c>
    </row>
    <row r="356" spans="1:4" s="123" customFormat="1" ht="15" customHeight="1" thickBot="1">
      <c r="A356" s="173">
        <v>20</v>
      </c>
      <c r="B356" s="999" t="s">
        <v>75</v>
      </c>
      <c r="C356" s="1000"/>
      <c r="D356" s="498">
        <v>0</v>
      </c>
    </row>
    <row r="357" spans="1:4" s="123" customFormat="1" ht="15" customHeight="1" thickBot="1">
      <c r="A357" s="173">
        <v>21</v>
      </c>
      <c r="B357" s="999" t="s">
        <v>76</v>
      </c>
      <c r="C357" s="1000"/>
      <c r="D357" s="498">
        <v>0</v>
      </c>
    </row>
    <row r="358" spans="1:4" s="123" customFormat="1" ht="15" customHeight="1" thickBot="1">
      <c r="A358" s="173">
        <v>22</v>
      </c>
      <c r="B358" s="999" t="s">
        <v>81</v>
      </c>
      <c r="C358" s="1000"/>
      <c r="D358" s="498">
        <v>0</v>
      </c>
    </row>
    <row r="359" spans="1:4" s="123" customFormat="1" ht="15" customHeight="1" thickBot="1">
      <c r="A359" s="173">
        <v>23</v>
      </c>
      <c r="B359" s="999" t="s">
        <v>98</v>
      </c>
      <c r="C359" s="1000"/>
      <c r="D359" s="498">
        <v>13180000</v>
      </c>
    </row>
    <row r="360" spans="1:4" s="123" customFormat="1" ht="15" customHeight="1" thickBot="1">
      <c r="A360" s="173">
        <v>24</v>
      </c>
      <c r="B360" s="624" t="s">
        <v>520</v>
      </c>
      <c r="C360" s="625"/>
      <c r="D360" s="498">
        <v>0</v>
      </c>
    </row>
    <row r="361" spans="1:4" s="123" customFormat="1" ht="15" customHeight="1" thickBot="1">
      <c r="A361" s="173">
        <v>25</v>
      </c>
      <c r="B361" s="999" t="s">
        <v>617</v>
      </c>
      <c r="C361" s="1000"/>
      <c r="D361" s="498">
        <v>0</v>
      </c>
    </row>
    <row r="362" spans="1:4" s="123" customFormat="1" ht="15" customHeight="1" thickBot="1">
      <c r="A362" s="173">
        <v>26</v>
      </c>
      <c r="B362" s="999" t="s">
        <v>622</v>
      </c>
      <c r="C362" s="1000"/>
      <c r="D362" s="498">
        <v>0</v>
      </c>
    </row>
    <row r="363" spans="1:4" s="170" customFormat="1" ht="16.5" customHeight="1" thickBot="1">
      <c r="A363" s="1004" t="s">
        <v>519</v>
      </c>
      <c r="B363" s="1005"/>
      <c r="C363" s="1005"/>
      <c r="D363" s="1006"/>
    </row>
    <row r="364" spans="1:4" s="123" customFormat="1" ht="28.5" customHeight="1" thickBot="1">
      <c r="A364" s="173">
        <v>27</v>
      </c>
      <c r="B364" s="999" t="s">
        <v>244</v>
      </c>
      <c r="C364" s="1000"/>
      <c r="D364" s="172" t="s">
        <v>10</v>
      </c>
    </row>
    <row r="365" spans="1:4" s="123" customFormat="1" ht="15" customHeight="1" thickBot="1">
      <c r="A365" s="173">
        <v>28</v>
      </c>
      <c r="B365" s="999" t="s">
        <v>245</v>
      </c>
      <c r="C365" s="1000"/>
      <c r="D365" s="172" t="s">
        <v>406</v>
      </c>
    </row>
    <row r="366" spans="1:4" s="123" customFormat="1" ht="44.25" customHeight="1" thickBot="1">
      <c r="A366" s="173">
        <v>29</v>
      </c>
      <c r="B366" s="999" t="s">
        <v>246</v>
      </c>
      <c r="C366" s="1000"/>
      <c r="D366" s="172" t="s">
        <v>571</v>
      </c>
    </row>
    <row r="367" spans="1:4" s="123" customFormat="1" ht="45" customHeight="1" thickBot="1">
      <c r="A367" s="173">
        <v>30</v>
      </c>
      <c r="B367" s="999" t="s">
        <v>247</v>
      </c>
      <c r="C367" s="1000"/>
      <c r="D367" s="172" t="s">
        <v>572</v>
      </c>
    </row>
    <row r="368" spans="1:4" s="171" customFormat="1" ht="16.5" customHeight="1" thickBot="1">
      <c r="A368" s="1001" t="s">
        <v>248</v>
      </c>
      <c r="B368" s="1002"/>
      <c r="C368" s="1002"/>
      <c r="D368" s="1003"/>
    </row>
    <row r="369" spans="1:4" ht="15" customHeight="1" thickBot="1">
      <c r="A369" s="1009">
        <v>31</v>
      </c>
      <c r="B369" s="1009" t="s">
        <v>249</v>
      </c>
      <c r="C369" s="252" t="s">
        <v>22</v>
      </c>
      <c r="D369" s="252" t="s">
        <v>276</v>
      </c>
    </row>
    <row r="370" spans="1:4" ht="15" customHeight="1">
      <c r="A370" s="1010"/>
      <c r="B370" s="1010"/>
      <c r="C370" s="46" t="s">
        <v>250</v>
      </c>
      <c r="D370" s="46"/>
    </row>
    <row r="371" spans="1:4" ht="15" customHeight="1">
      <c r="A371" s="1010"/>
      <c r="B371" s="1010"/>
      <c r="C371" s="61" t="s">
        <v>251</v>
      </c>
      <c r="D371" s="61"/>
    </row>
    <row r="372" spans="1:4" ht="15" customHeight="1">
      <c r="A372" s="1010"/>
      <c r="B372" s="1010"/>
      <c r="C372" s="61" t="s">
        <v>252</v>
      </c>
      <c r="D372" s="61" t="s">
        <v>252</v>
      </c>
    </row>
    <row r="373" spans="1:4" ht="15" customHeight="1">
      <c r="A373" s="1010"/>
      <c r="B373" s="1010"/>
      <c r="C373" s="61" t="s">
        <v>253</v>
      </c>
      <c r="D373" s="61"/>
    </row>
    <row r="374" spans="1:4" ht="15" customHeight="1" thickBot="1">
      <c r="A374" s="1011"/>
      <c r="B374" s="1011"/>
      <c r="C374" s="64" t="s">
        <v>254</v>
      </c>
      <c r="D374" s="64"/>
    </row>
    <row r="375" spans="1:4" ht="15" customHeight="1" thickBot="1">
      <c r="A375" s="1009">
        <v>32</v>
      </c>
      <c r="B375" s="1009" t="s">
        <v>161</v>
      </c>
      <c r="C375" s="252" t="s">
        <v>22</v>
      </c>
      <c r="D375" s="252" t="s">
        <v>276</v>
      </c>
    </row>
    <row r="376" spans="1:4" ht="15" customHeight="1">
      <c r="A376" s="1010"/>
      <c r="B376" s="1010"/>
      <c r="C376" s="46" t="s">
        <v>255</v>
      </c>
      <c r="D376" s="46"/>
    </row>
    <row r="377" spans="1:4" ht="15" customHeight="1">
      <c r="A377" s="1010"/>
      <c r="B377" s="1010"/>
      <c r="C377" s="61" t="s">
        <v>160</v>
      </c>
      <c r="D377" s="61" t="s">
        <v>160</v>
      </c>
    </row>
    <row r="378" spans="1:4" ht="15" customHeight="1">
      <c r="A378" s="1010"/>
      <c r="B378" s="1010"/>
      <c r="C378" s="61" t="s">
        <v>256</v>
      </c>
      <c r="D378" s="61"/>
    </row>
    <row r="379" spans="1:4" ht="15" customHeight="1">
      <c r="A379" s="1010"/>
      <c r="B379" s="1010"/>
      <c r="C379" s="61" t="s">
        <v>165</v>
      </c>
      <c r="D379" s="61"/>
    </row>
    <row r="380" spans="1:4" ht="15" customHeight="1">
      <c r="A380" s="1010"/>
      <c r="B380" s="1010"/>
      <c r="C380" s="61" t="s">
        <v>257</v>
      </c>
      <c r="D380" s="61"/>
    </row>
    <row r="381" spans="1:4" ht="15" customHeight="1">
      <c r="A381" s="1010"/>
      <c r="B381" s="1010"/>
      <c r="C381" s="61" t="s">
        <v>258</v>
      </c>
      <c r="D381" s="61"/>
    </row>
    <row r="382" spans="1:4" ht="15" customHeight="1">
      <c r="A382" s="1010"/>
      <c r="B382" s="1010"/>
      <c r="C382" s="61" t="s">
        <v>259</v>
      </c>
      <c r="D382" s="61"/>
    </row>
    <row r="383" spans="1:4" ht="15" customHeight="1">
      <c r="A383" s="1010"/>
      <c r="B383" s="1010"/>
      <c r="C383" s="61" t="s">
        <v>162</v>
      </c>
      <c r="D383" s="61"/>
    </row>
    <row r="384" spans="1:4" ht="15" customHeight="1">
      <c r="A384" s="1010"/>
      <c r="B384" s="1010"/>
      <c r="C384" s="61" t="s">
        <v>163</v>
      </c>
      <c r="D384" s="61"/>
    </row>
    <row r="385" spans="1:4" ht="15" customHeight="1">
      <c r="A385" s="1010"/>
      <c r="B385" s="1010"/>
      <c r="C385" s="61" t="s">
        <v>164</v>
      </c>
      <c r="D385" s="61"/>
    </row>
    <row r="386" spans="1:4" ht="15" customHeight="1">
      <c r="A386" s="1010"/>
      <c r="B386" s="1010"/>
      <c r="C386" s="61" t="s">
        <v>167</v>
      </c>
      <c r="D386" s="61"/>
    </row>
    <row r="387" spans="1:4" ht="15" customHeight="1" thickBot="1">
      <c r="A387" s="1011"/>
      <c r="B387" s="1011"/>
      <c r="C387" s="64" t="s">
        <v>168</v>
      </c>
      <c r="D387" s="64"/>
    </row>
    <row r="388" spans="1:4" ht="15" customHeight="1" thickBot="1">
      <c r="A388" s="1009">
        <v>33</v>
      </c>
      <c r="B388" s="1009" t="s">
        <v>260</v>
      </c>
      <c r="C388" s="257" t="s">
        <v>22</v>
      </c>
      <c r="D388" s="257" t="s">
        <v>276</v>
      </c>
    </row>
    <row r="389" spans="1:4" ht="15" customHeight="1">
      <c r="A389" s="1010"/>
      <c r="B389" s="1010"/>
      <c r="C389" s="46" t="s">
        <v>261</v>
      </c>
      <c r="D389" s="46"/>
    </row>
    <row r="390" spans="1:4" ht="15" customHeight="1">
      <c r="A390" s="1010"/>
      <c r="B390" s="1010"/>
      <c r="C390" s="61" t="s">
        <v>262</v>
      </c>
      <c r="D390" s="61"/>
    </row>
    <row r="391" spans="1:4" ht="15" customHeight="1">
      <c r="A391" s="1010"/>
      <c r="B391" s="1010"/>
      <c r="C391" s="61" t="s">
        <v>263</v>
      </c>
      <c r="D391" s="61"/>
    </row>
    <row r="392" spans="1:4" ht="15" customHeight="1">
      <c r="A392" s="1010"/>
      <c r="B392" s="1010"/>
      <c r="C392" s="61" t="s">
        <v>264</v>
      </c>
      <c r="D392" s="61"/>
    </row>
    <row r="393" spans="1:4" ht="15" customHeight="1">
      <c r="A393" s="1010"/>
      <c r="B393" s="1010"/>
      <c r="C393" s="61" t="s">
        <v>265</v>
      </c>
      <c r="D393" s="61"/>
    </row>
    <row r="394" spans="1:4" ht="15" customHeight="1">
      <c r="A394" s="1010"/>
      <c r="B394" s="1010"/>
      <c r="C394" s="61" t="s">
        <v>266</v>
      </c>
      <c r="D394" s="61"/>
    </row>
    <row r="395" spans="1:4" ht="15" customHeight="1">
      <c r="A395" s="1010"/>
      <c r="B395" s="1010"/>
      <c r="C395" s="61" t="s">
        <v>267</v>
      </c>
      <c r="D395" s="61"/>
    </row>
    <row r="396" spans="1:4" ht="15" customHeight="1">
      <c r="A396" s="1010"/>
      <c r="B396" s="1010"/>
      <c r="C396" s="61" t="s">
        <v>268</v>
      </c>
      <c r="D396" s="61"/>
    </row>
    <row r="397" spans="1:4" ht="15" customHeight="1">
      <c r="A397" s="1010"/>
      <c r="B397" s="1010"/>
      <c r="C397" s="61" t="s">
        <v>269</v>
      </c>
      <c r="D397" s="61"/>
    </row>
    <row r="398" spans="1:4" ht="15" customHeight="1">
      <c r="A398" s="1010"/>
      <c r="B398" s="1010"/>
      <c r="C398" s="61" t="s">
        <v>270</v>
      </c>
      <c r="D398" s="61"/>
    </row>
    <row r="399" spans="1:4" ht="15" customHeight="1">
      <c r="A399" s="1010"/>
      <c r="B399" s="1010"/>
      <c r="C399" s="61" t="s">
        <v>472</v>
      </c>
      <c r="D399" s="61"/>
    </row>
    <row r="400" spans="1:4" ht="15" customHeight="1">
      <c r="A400" s="1010"/>
      <c r="B400" s="1010"/>
      <c r="C400" s="61" t="s">
        <v>271</v>
      </c>
      <c r="D400" s="61"/>
    </row>
    <row r="401" spans="1:4" ht="15" customHeight="1" thickBot="1">
      <c r="A401" s="1011"/>
      <c r="B401" s="1011"/>
      <c r="C401" s="64" t="s">
        <v>272</v>
      </c>
      <c r="D401" s="64"/>
    </row>
    <row r="402" spans="1:4" s="123" customFormat="1" ht="28.5" customHeight="1" thickBot="1">
      <c r="A402" s="173">
        <v>34</v>
      </c>
      <c r="B402" s="999" t="s">
        <v>273</v>
      </c>
      <c r="C402" s="1000"/>
      <c r="D402" s="172" t="s">
        <v>363</v>
      </c>
    </row>
    <row r="403" spans="1:4" s="123" customFormat="1" ht="15" customHeight="1" thickBot="1">
      <c r="A403" s="173">
        <v>35</v>
      </c>
      <c r="B403" s="999" t="s">
        <v>274</v>
      </c>
      <c r="C403" s="1000"/>
      <c r="D403" s="499">
        <v>36000</v>
      </c>
    </row>
    <row r="404" spans="1:4" s="123" customFormat="1" ht="15" customHeight="1" thickBot="1">
      <c r="A404" s="173">
        <v>36</v>
      </c>
      <c r="B404" s="999" t="s">
        <v>275</v>
      </c>
      <c r="C404" s="1000"/>
      <c r="D404" s="172" t="s">
        <v>366</v>
      </c>
    </row>
    <row r="407" spans="1:4" ht="34.5" customHeight="1">
      <c r="A407" s="1012" t="s">
        <v>223</v>
      </c>
      <c r="B407" s="1013"/>
      <c r="C407" s="1013"/>
      <c r="D407" s="1013"/>
    </row>
    <row r="441" spans="1:4" s="151" customFormat="1" ht="18.75" customHeight="1">
      <c r="A441" s="1014" t="s">
        <v>621</v>
      </c>
      <c r="B441" s="1014"/>
      <c r="C441" s="1014"/>
      <c r="D441" s="1014"/>
    </row>
    <row r="442" ht="12.75" customHeight="1" thickBot="1"/>
    <row r="443" spans="1:4" s="170" customFormat="1" ht="16.5" customHeight="1" thickBot="1">
      <c r="A443" s="169" t="s">
        <v>131</v>
      </c>
      <c r="B443" s="1015" t="s">
        <v>132</v>
      </c>
      <c r="C443" s="1016"/>
      <c r="D443" s="169" t="s">
        <v>133</v>
      </c>
    </row>
    <row r="444" spans="1:4" s="171" customFormat="1" ht="16.5" customHeight="1" thickBot="1">
      <c r="A444" s="1001" t="s">
        <v>13</v>
      </c>
      <c r="B444" s="1002"/>
      <c r="C444" s="1002"/>
      <c r="D444" s="1003"/>
    </row>
    <row r="445" spans="1:4" s="123" customFormat="1" ht="15" customHeight="1" thickBot="1">
      <c r="A445" s="173">
        <v>1</v>
      </c>
      <c r="B445" s="999" t="s">
        <v>14</v>
      </c>
      <c r="C445" s="1000"/>
      <c r="D445" s="496" t="s">
        <v>458</v>
      </c>
    </row>
    <row r="446" spans="1:4" ht="15" customHeight="1" thickBot="1">
      <c r="A446" s="1009">
        <v>2</v>
      </c>
      <c r="B446" s="1009" t="s">
        <v>15</v>
      </c>
      <c r="C446" s="252" t="s">
        <v>22</v>
      </c>
      <c r="D446" s="252" t="s">
        <v>276</v>
      </c>
    </row>
    <row r="447" spans="1:4" ht="15" customHeight="1">
      <c r="A447" s="1010"/>
      <c r="B447" s="1010"/>
      <c r="C447" s="58" t="s">
        <v>23</v>
      </c>
      <c r="D447" s="58" t="s">
        <v>23</v>
      </c>
    </row>
    <row r="448" spans="1:4" ht="15" customHeight="1">
      <c r="A448" s="1010"/>
      <c r="B448" s="1010"/>
      <c r="C448" s="61" t="s">
        <v>24</v>
      </c>
      <c r="D448" s="61"/>
    </row>
    <row r="449" spans="1:4" ht="15" customHeight="1">
      <c r="A449" s="1010"/>
      <c r="B449" s="1010"/>
      <c r="C449" s="61" t="s">
        <v>25</v>
      </c>
      <c r="D449" s="61"/>
    </row>
    <row r="450" spans="1:4" ht="15" customHeight="1">
      <c r="A450" s="1010"/>
      <c r="B450" s="1010"/>
      <c r="C450" s="61" t="s">
        <v>26</v>
      </c>
      <c r="D450" s="61"/>
    </row>
    <row r="451" spans="1:4" ht="15" customHeight="1">
      <c r="A451" s="1010"/>
      <c r="B451" s="1010"/>
      <c r="C451" s="61" t="s">
        <v>27</v>
      </c>
      <c r="D451" s="61"/>
    </row>
    <row r="452" spans="1:4" ht="15" customHeight="1" thickBot="1">
      <c r="A452" s="1011"/>
      <c r="B452" s="1011"/>
      <c r="C452" s="64" t="s">
        <v>28</v>
      </c>
      <c r="D452" s="64"/>
    </row>
    <row r="453" spans="1:4" s="123" customFormat="1" ht="15" customHeight="1" thickBot="1">
      <c r="A453" s="173">
        <v>3</v>
      </c>
      <c r="B453" s="999" t="s">
        <v>16</v>
      </c>
      <c r="C453" s="1000"/>
      <c r="D453" s="172" t="s">
        <v>166</v>
      </c>
    </row>
    <row r="454" spans="1:4" s="123" customFormat="1" ht="15" customHeight="1" thickBot="1">
      <c r="A454" s="173">
        <v>4</v>
      </c>
      <c r="B454" s="999" t="s">
        <v>17</v>
      </c>
      <c r="C454" s="1000"/>
      <c r="D454" s="172" t="s">
        <v>108</v>
      </c>
    </row>
    <row r="455" spans="1:4" ht="15" customHeight="1" thickBot="1">
      <c r="A455" s="1009">
        <v>5</v>
      </c>
      <c r="B455" s="1009" t="s">
        <v>18</v>
      </c>
      <c r="C455" s="252" t="s">
        <v>22</v>
      </c>
      <c r="D455" s="252" t="s">
        <v>22</v>
      </c>
    </row>
    <row r="456" spans="1:4" ht="15" customHeight="1">
      <c r="A456" s="1010"/>
      <c r="B456" s="1010"/>
      <c r="C456" s="58" t="s">
        <v>29</v>
      </c>
      <c r="D456" s="58" t="s">
        <v>29</v>
      </c>
    </row>
    <row r="457" spans="1:4" ht="15" customHeight="1" thickBot="1">
      <c r="A457" s="1011"/>
      <c r="B457" s="1011"/>
      <c r="C457" s="64" t="s">
        <v>30</v>
      </c>
      <c r="D457" s="64"/>
    </row>
    <row r="458" spans="1:4" s="123" customFormat="1" ht="15" customHeight="1" thickBot="1">
      <c r="A458" s="173">
        <v>6</v>
      </c>
      <c r="B458" s="999" t="s">
        <v>19</v>
      </c>
      <c r="C458" s="1000"/>
      <c r="D458" s="496" t="s">
        <v>51</v>
      </c>
    </row>
    <row r="459" spans="1:4" ht="15" customHeight="1">
      <c r="A459" s="1009">
        <v>7</v>
      </c>
      <c r="B459" s="1009" t="s">
        <v>20</v>
      </c>
      <c r="C459" s="253" t="s">
        <v>22</v>
      </c>
      <c r="D459" s="253" t="s">
        <v>276</v>
      </c>
    </row>
    <row r="460" spans="1:4" ht="15" customHeight="1" thickBot="1">
      <c r="A460" s="1010"/>
      <c r="B460" s="1010"/>
      <c r="C460" s="254" t="s">
        <v>31</v>
      </c>
      <c r="D460" s="254" t="s">
        <v>31</v>
      </c>
    </row>
    <row r="461" spans="1:4" ht="15" customHeight="1">
      <c r="A461" s="1010"/>
      <c r="B461" s="1010"/>
      <c r="C461" s="46" t="s">
        <v>32</v>
      </c>
      <c r="D461" s="46" t="s">
        <v>32</v>
      </c>
    </row>
    <row r="462" spans="1:4" ht="15" customHeight="1">
      <c r="A462" s="1010"/>
      <c r="B462" s="1010"/>
      <c r="C462" s="61" t="s">
        <v>33</v>
      </c>
      <c r="D462" s="61" t="s">
        <v>33</v>
      </c>
    </row>
    <row r="463" spans="1:4" ht="15" customHeight="1">
      <c r="A463" s="1010"/>
      <c r="B463" s="1010"/>
      <c r="C463" s="61" t="s">
        <v>34</v>
      </c>
      <c r="D463" s="61"/>
    </row>
    <row r="464" spans="1:4" ht="15" customHeight="1" thickBot="1">
      <c r="A464" s="1011"/>
      <c r="B464" s="1011"/>
      <c r="C464" s="64" t="s">
        <v>35</v>
      </c>
      <c r="D464" s="64"/>
    </row>
    <row r="465" spans="1:4" ht="15" customHeight="1">
      <c r="A465" s="1009">
        <v>8</v>
      </c>
      <c r="B465" s="1009" t="s">
        <v>21</v>
      </c>
      <c r="C465" s="255" t="s">
        <v>22</v>
      </c>
      <c r="D465" s="255" t="s">
        <v>276</v>
      </c>
    </row>
    <row r="466" spans="1:4" ht="15" customHeight="1" thickBot="1">
      <c r="A466" s="1010"/>
      <c r="B466" s="1010"/>
      <c r="C466" s="256" t="s">
        <v>31</v>
      </c>
      <c r="D466" s="256" t="s">
        <v>31</v>
      </c>
    </row>
    <row r="467" spans="1:4" ht="15" customHeight="1">
      <c r="A467" s="1010"/>
      <c r="B467" s="1010"/>
      <c r="C467" s="46" t="s">
        <v>36</v>
      </c>
      <c r="D467" s="46"/>
    </row>
    <row r="468" spans="1:4" ht="15" customHeight="1">
      <c r="A468" s="1010"/>
      <c r="B468" s="1010"/>
      <c r="C468" s="61" t="s">
        <v>37</v>
      </c>
      <c r="D468" s="61"/>
    </row>
    <row r="469" spans="1:4" ht="15" customHeight="1">
      <c r="A469" s="1010"/>
      <c r="B469" s="1010"/>
      <c r="C469" s="61" t="s">
        <v>38</v>
      </c>
      <c r="D469" s="61" t="s">
        <v>38</v>
      </c>
    </row>
    <row r="470" spans="1:4" ht="15" customHeight="1">
      <c r="A470" s="1010"/>
      <c r="B470" s="1010"/>
      <c r="C470" s="61" t="s">
        <v>39</v>
      </c>
      <c r="D470" s="61" t="s">
        <v>39</v>
      </c>
    </row>
    <row r="471" spans="1:4" ht="15" customHeight="1">
      <c r="A471" s="1010"/>
      <c r="B471" s="1010"/>
      <c r="C471" s="61" t="s">
        <v>119</v>
      </c>
      <c r="D471" s="61"/>
    </row>
    <row r="472" spans="1:4" ht="15" customHeight="1">
      <c r="A472" s="1010"/>
      <c r="B472" s="1010"/>
      <c r="C472" s="61" t="s">
        <v>120</v>
      </c>
      <c r="D472" s="61"/>
    </row>
    <row r="473" spans="1:4" ht="15" customHeight="1">
      <c r="A473" s="1010"/>
      <c r="B473" s="1010"/>
      <c r="C473" s="61" t="s">
        <v>121</v>
      </c>
      <c r="D473" s="61" t="s">
        <v>121</v>
      </c>
    </row>
    <row r="474" spans="1:4" ht="15" customHeight="1">
      <c r="A474" s="1010"/>
      <c r="B474" s="1010"/>
      <c r="C474" s="61" t="s">
        <v>122</v>
      </c>
      <c r="D474" s="61"/>
    </row>
    <row r="475" spans="1:4" ht="15" customHeight="1">
      <c r="A475" s="1010"/>
      <c r="B475" s="1010"/>
      <c r="C475" s="61" t="s">
        <v>123</v>
      </c>
      <c r="D475" s="61"/>
    </row>
    <row r="476" spans="1:4" ht="15" customHeight="1" thickBot="1">
      <c r="A476" s="1011"/>
      <c r="B476" s="1011"/>
      <c r="C476" s="64" t="s">
        <v>124</v>
      </c>
      <c r="D476" s="64"/>
    </row>
    <row r="477" spans="1:4" ht="15" customHeight="1" thickBot="1">
      <c r="A477" s="1009">
        <v>9</v>
      </c>
      <c r="B477" s="1009" t="s">
        <v>125</v>
      </c>
      <c r="C477" s="252" t="s">
        <v>22</v>
      </c>
      <c r="D477" s="252" t="s">
        <v>276</v>
      </c>
    </row>
    <row r="478" spans="1:4" ht="15" customHeight="1">
      <c r="A478" s="1010"/>
      <c r="B478" s="1010"/>
      <c r="C478" s="46" t="s">
        <v>39</v>
      </c>
      <c r="D478" s="46"/>
    </row>
    <row r="479" spans="1:4" ht="15" customHeight="1">
      <c r="A479" s="1010"/>
      <c r="B479" s="1010"/>
      <c r="C479" s="61" t="s">
        <v>126</v>
      </c>
      <c r="D479" s="61" t="s">
        <v>126</v>
      </c>
    </row>
    <row r="480" spans="1:4" ht="15" customHeight="1">
      <c r="A480" s="1010"/>
      <c r="B480" s="1010"/>
      <c r="C480" s="61" t="s">
        <v>128</v>
      </c>
      <c r="D480" s="61"/>
    </row>
    <row r="481" spans="1:4" ht="15" customHeight="1" thickBot="1">
      <c r="A481" s="1011"/>
      <c r="B481" s="1011"/>
      <c r="C481" s="64" t="s">
        <v>127</v>
      </c>
      <c r="D481" s="64"/>
    </row>
    <row r="482" spans="1:4" s="123" customFormat="1" ht="15" customHeight="1" thickBot="1">
      <c r="A482" s="173">
        <v>10</v>
      </c>
      <c r="B482" s="999" t="s">
        <v>129</v>
      </c>
      <c r="C482" s="1000"/>
      <c r="D482" s="172" t="s">
        <v>428</v>
      </c>
    </row>
    <row r="483" spans="1:4" s="171" customFormat="1" ht="16.5" customHeight="1" thickBot="1">
      <c r="A483" s="1001" t="s">
        <v>130</v>
      </c>
      <c r="B483" s="1002"/>
      <c r="C483" s="1002"/>
      <c r="D483" s="1003"/>
    </row>
    <row r="484" spans="1:4" s="123" customFormat="1" ht="81" customHeight="1" thickBot="1">
      <c r="A484" s="173">
        <v>11</v>
      </c>
      <c r="B484" s="999" t="s">
        <v>134</v>
      </c>
      <c r="C484" s="1000"/>
      <c r="D484" s="172"/>
    </row>
    <row r="485" spans="1:4" ht="15" customHeight="1" thickBot="1">
      <c r="A485" s="1009">
        <v>12</v>
      </c>
      <c r="B485" s="1009" t="s">
        <v>135</v>
      </c>
      <c r="C485" s="257" t="s">
        <v>22</v>
      </c>
      <c r="D485" s="258" t="s">
        <v>276</v>
      </c>
    </row>
    <row r="486" spans="1:4" ht="15" customHeight="1">
      <c r="A486" s="1010"/>
      <c r="B486" s="1010"/>
      <c r="C486" s="46" t="s">
        <v>136</v>
      </c>
      <c r="D486" s="46"/>
    </row>
    <row r="487" spans="1:4" ht="15" customHeight="1">
      <c r="A487" s="1010"/>
      <c r="B487" s="1010"/>
      <c r="C487" s="61" t="s">
        <v>137</v>
      </c>
      <c r="D487" s="61" t="s">
        <v>137</v>
      </c>
    </row>
    <row r="488" spans="1:4" ht="15" customHeight="1" thickBot="1">
      <c r="A488" s="1011"/>
      <c r="B488" s="1011"/>
      <c r="C488" s="64" t="s">
        <v>138</v>
      </c>
      <c r="D488" s="64"/>
    </row>
    <row r="489" spans="1:4" ht="15" customHeight="1" thickBot="1">
      <c r="A489" s="1009">
        <v>13</v>
      </c>
      <c r="B489" s="1009" t="s">
        <v>139</v>
      </c>
      <c r="C489" s="257" t="s">
        <v>22</v>
      </c>
      <c r="D489" s="258" t="s">
        <v>276</v>
      </c>
    </row>
    <row r="490" spans="1:4" ht="15" customHeight="1">
      <c r="A490" s="1010"/>
      <c r="B490" s="1010"/>
      <c r="C490" s="46" t="s">
        <v>140</v>
      </c>
      <c r="D490" s="46"/>
    </row>
    <row r="491" spans="1:4" ht="15" customHeight="1">
      <c r="A491" s="1010"/>
      <c r="B491" s="1010"/>
      <c r="C491" s="61" t="s">
        <v>141</v>
      </c>
      <c r="D491" s="61"/>
    </row>
    <row r="492" spans="1:4" ht="15" customHeight="1">
      <c r="A492" s="1010"/>
      <c r="B492" s="1010"/>
      <c r="C492" s="61" t="s">
        <v>142</v>
      </c>
      <c r="D492" s="61"/>
    </row>
    <row r="493" spans="1:4" ht="15" customHeight="1">
      <c r="A493" s="1010"/>
      <c r="B493" s="1010"/>
      <c r="C493" s="61" t="s">
        <v>143</v>
      </c>
      <c r="D493" s="61" t="s">
        <v>143</v>
      </c>
    </row>
    <row r="494" spans="1:4" ht="15" customHeight="1">
      <c r="A494" s="1010"/>
      <c r="B494" s="1010"/>
      <c r="C494" s="61" t="s">
        <v>144</v>
      </c>
      <c r="D494" s="61"/>
    </row>
    <row r="495" spans="1:4" ht="15" customHeight="1">
      <c r="A495" s="1010"/>
      <c r="B495" s="1010"/>
      <c r="C495" s="61" t="s">
        <v>145</v>
      </c>
      <c r="D495" s="61"/>
    </row>
    <row r="496" spans="1:4" ht="15" customHeight="1" thickBot="1">
      <c r="A496" s="1011"/>
      <c r="B496" s="1011"/>
      <c r="C496" s="64" t="s">
        <v>146</v>
      </c>
      <c r="D496" s="64"/>
    </row>
    <row r="497" spans="1:4" s="123" customFormat="1" ht="15" customHeight="1" thickBot="1">
      <c r="A497" s="173">
        <v>14</v>
      </c>
      <c r="B497" s="999" t="s">
        <v>147</v>
      </c>
      <c r="C497" s="1000"/>
      <c r="D497" s="172" t="s">
        <v>518</v>
      </c>
    </row>
    <row r="498" spans="1:4" s="123" customFormat="1" ht="15" customHeight="1" thickBot="1">
      <c r="A498" s="173">
        <v>15</v>
      </c>
      <c r="B498" s="999" t="s">
        <v>148</v>
      </c>
      <c r="C498" s="1000"/>
      <c r="D498" s="497">
        <v>39448</v>
      </c>
    </row>
    <row r="499" spans="1:4" s="123" customFormat="1" ht="15" customHeight="1" thickBot="1">
      <c r="A499" s="173">
        <v>16</v>
      </c>
      <c r="B499" s="999" t="s">
        <v>149</v>
      </c>
      <c r="C499" s="1000"/>
      <c r="D499" s="497">
        <v>43100</v>
      </c>
    </row>
    <row r="500" spans="1:4" s="171" customFormat="1" ht="16.5" customHeight="1" thickBot="1">
      <c r="A500" s="1001" t="s">
        <v>150</v>
      </c>
      <c r="B500" s="1002"/>
      <c r="C500" s="1002"/>
      <c r="D500" s="1003"/>
    </row>
    <row r="501" spans="1:4" s="123" customFormat="1" ht="15" customHeight="1" thickBot="1">
      <c r="A501" s="173">
        <v>17</v>
      </c>
      <c r="B501" s="999" t="s">
        <v>97</v>
      </c>
      <c r="C501" s="1000"/>
      <c r="D501" s="498">
        <f>D507+D508+D509+D510</f>
        <v>15895000</v>
      </c>
    </row>
    <row r="502" spans="1:4" s="123" customFormat="1" ht="15" customHeight="1" thickBot="1">
      <c r="A502" s="173">
        <v>18</v>
      </c>
      <c r="B502" s="999" t="s">
        <v>73</v>
      </c>
      <c r="C502" s="1000"/>
      <c r="D502" s="498">
        <v>0</v>
      </c>
    </row>
    <row r="503" spans="1:4" s="123" customFormat="1" ht="15" customHeight="1" thickBot="1">
      <c r="A503" s="173">
        <v>19</v>
      </c>
      <c r="B503" s="999" t="s">
        <v>74</v>
      </c>
      <c r="C503" s="1000"/>
      <c r="D503" s="498">
        <v>0</v>
      </c>
    </row>
    <row r="504" spans="1:4" s="123" customFormat="1" ht="15" customHeight="1" thickBot="1">
      <c r="A504" s="173">
        <v>20</v>
      </c>
      <c r="B504" s="999" t="s">
        <v>75</v>
      </c>
      <c r="C504" s="1000"/>
      <c r="D504" s="498">
        <v>0</v>
      </c>
    </row>
    <row r="505" spans="1:4" s="123" customFormat="1" ht="15" customHeight="1" thickBot="1">
      <c r="A505" s="173">
        <v>21</v>
      </c>
      <c r="B505" s="999" t="s">
        <v>76</v>
      </c>
      <c r="C505" s="1000"/>
      <c r="D505" s="498">
        <v>0</v>
      </c>
    </row>
    <row r="506" spans="1:4" s="123" customFormat="1" ht="15" customHeight="1" thickBot="1">
      <c r="A506" s="173">
        <v>22</v>
      </c>
      <c r="B506" s="999" t="s">
        <v>81</v>
      </c>
      <c r="C506" s="1000"/>
      <c r="D506" s="498">
        <v>0</v>
      </c>
    </row>
    <row r="507" spans="1:4" s="123" customFormat="1" ht="15" customHeight="1" thickBot="1">
      <c r="A507" s="173">
        <v>23</v>
      </c>
      <c r="B507" s="999" t="s">
        <v>98</v>
      </c>
      <c r="C507" s="1000"/>
      <c r="D507" s="498">
        <v>15895000</v>
      </c>
    </row>
    <row r="508" spans="1:4" s="123" customFormat="1" ht="15" customHeight="1" thickBot="1">
      <c r="A508" s="173">
        <v>24</v>
      </c>
      <c r="B508" s="1007" t="s">
        <v>520</v>
      </c>
      <c r="C508" s="1008"/>
      <c r="D508" s="498">
        <v>0</v>
      </c>
    </row>
    <row r="509" spans="1:4" s="123" customFormat="1" ht="15" customHeight="1" thickBot="1">
      <c r="A509" s="173">
        <v>25</v>
      </c>
      <c r="B509" s="999" t="s">
        <v>617</v>
      </c>
      <c r="C509" s="1000"/>
      <c r="D509" s="498">
        <v>0</v>
      </c>
    </row>
    <row r="510" spans="1:4" s="123" customFormat="1" ht="15" customHeight="1" thickBot="1">
      <c r="A510" s="173">
        <v>26</v>
      </c>
      <c r="B510" s="999" t="s">
        <v>622</v>
      </c>
      <c r="C510" s="1000"/>
      <c r="D510" s="498">
        <v>0</v>
      </c>
    </row>
    <row r="511" spans="1:4" s="170" customFormat="1" ht="16.5" customHeight="1" thickBot="1">
      <c r="A511" s="1004" t="s">
        <v>623</v>
      </c>
      <c r="B511" s="1005"/>
      <c r="C511" s="1005"/>
      <c r="D511" s="1006"/>
    </row>
    <row r="512" spans="1:4" s="123" customFormat="1" ht="28.5" customHeight="1" thickBot="1">
      <c r="A512" s="173">
        <v>27</v>
      </c>
      <c r="B512" s="999" t="s">
        <v>244</v>
      </c>
      <c r="C512" s="1000"/>
      <c r="D512" s="172" t="s">
        <v>10</v>
      </c>
    </row>
    <row r="513" spans="1:4" s="123" customFormat="1" ht="15" customHeight="1" thickBot="1">
      <c r="A513" s="173">
        <v>28</v>
      </c>
      <c r="B513" s="999" t="s">
        <v>245</v>
      </c>
      <c r="C513" s="1000"/>
      <c r="D513" s="172" t="s">
        <v>406</v>
      </c>
    </row>
    <row r="514" spans="1:4" s="123" customFormat="1" ht="44.25" customHeight="1" thickBot="1">
      <c r="A514" s="173">
        <v>29</v>
      </c>
      <c r="B514" s="999" t="s">
        <v>246</v>
      </c>
      <c r="C514" s="1000"/>
      <c r="D514" s="172" t="s">
        <v>571</v>
      </c>
    </row>
    <row r="515" spans="1:4" s="123" customFormat="1" ht="45" customHeight="1" thickBot="1">
      <c r="A515" s="173">
        <v>30</v>
      </c>
      <c r="B515" s="999" t="s">
        <v>247</v>
      </c>
      <c r="C515" s="1000"/>
      <c r="D515" s="172" t="s">
        <v>572</v>
      </c>
    </row>
    <row r="516" spans="1:4" s="171" customFormat="1" ht="16.5" customHeight="1" thickBot="1">
      <c r="A516" s="1001" t="s">
        <v>248</v>
      </c>
      <c r="B516" s="1002"/>
      <c r="C516" s="1002"/>
      <c r="D516" s="1003"/>
    </row>
    <row r="517" spans="1:4" ht="15" customHeight="1" thickBot="1">
      <c r="A517" s="1009">
        <v>31</v>
      </c>
      <c r="B517" s="1009" t="s">
        <v>249</v>
      </c>
      <c r="C517" s="252" t="s">
        <v>22</v>
      </c>
      <c r="D517" s="252" t="s">
        <v>276</v>
      </c>
    </row>
    <row r="518" spans="1:4" ht="15" customHeight="1">
      <c r="A518" s="1010"/>
      <c r="B518" s="1010"/>
      <c r="C518" s="46" t="s">
        <v>250</v>
      </c>
      <c r="D518" s="46"/>
    </row>
    <row r="519" spans="1:4" ht="15" customHeight="1">
      <c r="A519" s="1010"/>
      <c r="B519" s="1010"/>
      <c r="C519" s="61" t="s">
        <v>251</v>
      </c>
      <c r="D519" s="61"/>
    </row>
    <row r="520" spans="1:4" ht="15" customHeight="1">
      <c r="A520" s="1010"/>
      <c r="B520" s="1010"/>
      <c r="C520" s="61" t="s">
        <v>252</v>
      </c>
      <c r="D520" s="61" t="s">
        <v>252</v>
      </c>
    </row>
    <row r="521" spans="1:4" ht="15" customHeight="1">
      <c r="A521" s="1010"/>
      <c r="B521" s="1010"/>
      <c r="C521" s="61" t="s">
        <v>253</v>
      </c>
      <c r="D521" s="61"/>
    </row>
    <row r="522" spans="1:4" ht="15" customHeight="1" thickBot="1">
      <c r="A522" s="1011"/>
      <c r="B522" s="1011"/>
      <c r="C522" s="64" t="s">
        <v>254</v>
      </c>
      <c r="D522" s="64"/>
    </row>
    <row r="523" spans="1:4" ht="15" customHeight="1" thickBot="1">
      <c r="A523" s="1009">
        <v>32</v>
      </c>
      <c r="B523" s="1009" t="s">
        <v>161</v>
      </c>
      <c r="C523" s="252" t="s">
        <v>22</v>
      </c>
      <c r="D523" s="252" t="s">
        <v>276</v>
      </c>
    </row>
    <row r="524" spans="1:4" ht="15" customHeight="1">
      <c r="A524" s="1010"/>
      <c r="B524" s="1010"/>
      <c r="C524" s="46" t="s">
        <v>255</v>
      </c>
      <c r="D524" s="46"/>
    </row>
    <row r="525" spans="1:4" ht="15" customHeight="1">
      <c r="A525" s="1010"/>
      <c r="B525" s="1010"/>
      <c r="C525" s="61" t="s">
        <v>160</v>
      </c>
      <c r="D525" s="61" t="s">
        <v>160</v>
      </c>
    </row>
    <row r="526" spans="1:4" ht="15" customHeight="1">
      <c r="A526" s="1010"/>
      <c r="B526" s="1010"/>
      <c r="C526" s="61" t="s">
        <v>256</v>
      </c>
      <c r="D526" s="61"/>
    </row>
    <row r="527" spans="1:4" ht="15" customHeight="1">
      <c r="A527" s="1010"/>
      <c r="B527" s="1010"/>
      <c r="C527" s="61" t="s">
        <v>165</v>
      </c>
      <c r="D527" s="61"/>
    </row>
    <row r="528" spans="1:4" ht="15" customHeight="1">
      <c r="A528" s="1010"/>
      <c r="B528" s="1010"/>
      <c r="C528" s="61" t="s">
        <v>257</v>
      </c>
      <c r="D528" s="61"/>
    </row>
    <row r="529" spans="1:4" ht="15" customHeight="1">
      <c r="A529" s="1010"/>
      <c r="B529" s="1010"/>
      <c r="C529" s="61" t="s">
        <v>258</v>
      </c>
      <c r="D529" s="61"/>
    </row>
    <row r="530" spans="1:4" ht="15" customHeight="1">
      <c r="A530" s="1010"/>
      <c r="B530" s="1010"/>
      <c r="C530" s="61" t="s">
        <v>259</v>
      </c>
      <c r="D530" s="61"/>
    </row>
    <row r="531" spans="1:4" ht="15" customHeight="1">
      <c r="A531" s="1010"/>
      <c r="B531" s="1010"/>
      <c r="C531" s="61" t="s">
        <v>162</v>
      </c>
      <c r="D531" s="61"/>
    </row>
    <row r="532" spans="1:4" ht="15" customHeight="1">
      <c r="A532" s="1010"/>
      <c r="B532" s="1010"/>
      <c r="C532" s="61" t="s">
        <v>163</v>
      </c>
      <c r="D532" s="61"/>
    </row>
    <row r="533" spans="1:4" ht="15" customHeight="1">
      <c r="A533" s="1010"/>
      <c r="B533" s="1010"/>
      <c r="C533" s="61" t="s">
        <v>164</v>
      </c>
      <c r="D533" s="61"/>
    </row>
    <row r="534" spans="1:4" ht="15" customHeight="1">
      <c r="A534" s="1010"/>
      <c r="B534" s="1010"/>
      <c r="C534" s="61" t="s">
        <v>167</v>
      </c>
      <c r="D534" s="61"/>
    </row>
    <row r="535" spans="1:4" ht="15" customHeight="1" thickBot="1">
      <c r="A535" s="1011"/>
      <c r="B535" s="1011"/>
      <c r="C535" s="64" t="s">
        <v>168</v>
      </c>
      <c r="D535" s="64"/>
    </row>
    <row r="536" spans="1:4" ht="15" customHeight="1" thickBot="1">
      <c r="A536" s="1009">
        <v>33</v>
      </c>
      <c r="B536" s="1009" t="s">
        <v>260</v>
      </c>
      <c r="C536" s="257" t="s">
        <v>22</v>
      </c>
      <c r="D536" s="257" t="s">
        <v>276</v>
      </c>
    </row>
    <row r="537" spans="1:4" ht="15" customHeight="1">
      <c r="A537" s="1010"/>
      <c r="B537" s="1010"/>
      <c r="C537" s="46" t="s">
        <v>261</v>
      </c>
      <c r="D537" s="46"/>
    </row>
    <row r="538" spans="1:4" ht="15" customHeight="1">
      <c r="A538" s="1010"/>
      <c r="B538" s="1010"/>
      <c r="C538" s="61" t="s">
        <v>262</v>
      </c>
      <c r="D538" s="61"/>
    </row>
    <row r="539" spans="1:4" ht="15" customHeight="1">
      <c r="A539" s="1010"/>
      <c r="B539" s="1010"/>
      <c r="C539" s="61" t="s">
        <v>263</v>
      </c>
      <c r="D539" s="61"/>
    </row>
    <row r="540" spans="1:4" ht="15" customHeight="1">
      <c r="A540" s="1010"/>
      <c r="B540" s="1010"/>
      <c r="C540" s="61" t="s">
        <v>264</v>
      </c>
      <c r="D540" s="61"/>
    </row>
    <row r="541" spans="1:4" ht="15" customHeight="1">
      <c r="A541" s="1010"/>
      <c r="B541" s="1010"/>
      <c r="C541" s="61" t="s">
        <v>265</v>
      </c>
      <c r="D541" s="61"/>
    </row>
    <row r="542" spans="1:4" ht="15" customHeight="1">
      <c r="A542" s="1010"/>
      <c r="B542" s="1010"/>
      <c r="C542" s="61" t="s">
        <v>266</v>
      </c>
      <c r="D542" s="61"/>
    </row>
    <row r="543" spans="1:4" ht="15" customHeight="1">
      <c r="A543" s="1010"/>
      <c r="B543" s="1010"/>
      <c r="C543" s="61" t="s">
        <v>267</v>
      </c>
      <c r="D543" s="61"/>
    </row>
    <row r="544" spans="1:4" ht="15" customHeight="1">
      <c r="A544" s="1010"/>
      <c r="B544" s="1010"/>
      <c r="C544" s="61" t="s">
        <v>268</v>
      </c>
      <c r="D544" s="61"/>
    </row>
    <row r="545" spans="1:4" ht="15" customHeight="1">
      <c r="A545" s="1010"/>
      <c r="B545" s="1010"/>
      <c r="C545" s="61" t="s">
        <v>269</v>
      </c>
      <c r="D545" s="61"/>
    </row>
    <row r="546" spans="1:4" ht="15" customHeight="1">
      <c r="A546" s="1010"/>
      <c r="B546" s="1010"/>
      <c r="C546" s="61" t="s">
        <v>270</v>
      </c>
      <c r="D546" s="61"/>
    </row>
    <row r="547" spans="1:4" ht="15" customHeight="1">
      <c r="A547" s="1010"/>
      <c r="B547" s="1010"/>
      <c r="C547" s="61" t="s">
        <v>472</v>
      </c>
      <c r="D547" s="61"/>
    </row>
    <row r="548" spans="1:4" ht="15" customHeight="1">
      <c r="A548" s="1010"/>
      <c r="B548" s="1010"/>
      <c r="C548" s="61" t="s">
        <v>271</v>
      </c>
      <c r="D548" s="61"/>
    </row>
    <row r="549" spans="1:4" ht="15" customHeight="1" thickBot="1">
      <c r="A549" s="1011"/>
      <c r="B549" s="1011"/>
      <c r="C549" s="64" t="s">
        <v>272</v>
      </c>
      <c r="D549" s="64"/>
    </row>
    <row r="550" spans="1:4" s="123" customFormat="1" ht="28.5" customHeight="1" thickBot="1">
      <c r="A550" s="173">
        <v>34</v>
      </c>
      <c r="B550" s="999" t="s">
        <v>273</v>
      </c>
      <c r="C550" s="1000"/>
      <c r="D550" s="172" t="s">
        <v>363</v>
      </c>
    </row>
    <row r="551" spans="1:4" s="123" customFormat="1" ht="15" customHeight="1" thickBot="1">
      <c r="A551" s="173">
        <v>35</v>
      </c>
      <c r="B551" s="999" t="s">
        <v>274</v>
      </c>
      <c r="C551" s="1000"/>
      <c r="D551" s="499">
        <v>36000</v>
      </c>
    </row>
    <row r="552" spans="1:4" s="123" customFormat="1" ht="15" customHeight="1" thickBot="1">
      <c r="A552" s="173">
        <v>36</v>
      </c>
      <c r="B552" s="999" t="s">
        <v>275</v>
      </c>
      <c r="C552" s="1000"/>
      <c r="D552" s="172" t="s">
        <v>368</v>
      </c>
    </row>
    <row r="555" spans="1:4" ht="34.5" customHeight="1">
      <c r="A555" s="1012" t="s">
        <v>223</v>
      </c>
      <c r="B555" s="1013"/>
      <c r="C555" s="1013"/>
      <c r="D555" s="1013"/>
    </row>
    <row r="559" spans="1:4" s="151" customFormat="1" ht="18.75" customHeight="1">
      <c r="A559" s="1014" t="s">
        <v>621</v>
      </c>
      <c r="B559" s="1014"/>
      <c r="C559" s="1014"/>
      <c r="D559" s="1014"/>
    </row>
    <row r="560" ht="12.75" customHeight="1" thickBot="1"/>
    <row r="561" spans="1:4" s="170" customFormat="1" ht="16.5" customHeight="1" thickBot="1">
      <c r="A561" s="169" t="s">
        <v>131</v>
      </c>
      <c r="B561" s="1015" t="s">
        <v>132</v>
      </c>
      <c r="C561" s="1016"/>
      <c r="D561" s="169" t="s">
        <v>133</v>
      </c>
    </row>
    <row r="562" spans="1:4" s="171" customFormat="1" ht="16.5" customHeight="1" thickBot="1">
      <c r="A562" s="1001" t="s">
        <v>13</v>
      </c>
      <c r="B562" s="1002"/>
      <c r="C562" s="1002"/>
      <c r="D562" s="1003"/>
    </row>
    <row r="563" spans="1:4" s="123" customFormat="1" ht="15" customHeight="1" thickBot="1">
      <c r="A563" s="173">
        <v>1</v>
      </c>
      <c r="B563" s="999" t="s">
        <v>14</v>
      </c>
      <c r="C563" s="1000"/>
      <c r="D563" s="496" t="s">
        <v>110</v>
      </c>
    </row>
    <row r="564" spans="1:4" ht="15" customHeight="1" thickBot="1">
      <c r="A564" s="1009">
        <v>2</v>
      </c>
      <c r="B564" s="1009" t="s">
        <v>15</v>
      </c>
      <c r="C564" s="252" t="s">
        <v>22</v>
      </c>
      <c r="D564" s="252" t="s">
        <v>276</v>
      </c>
    </row>
    <row r="565" spans="1:4" ht="15" customHeight="1">
      <c r="A565" s="1010"/>
      <c r="B565" s="1010"/>
      <c r="C565" s="58" t="s">
        <v>23</v>
      </c>
      <c r="D565" s="58" t="s">
        <v>23</v>
      </c>
    </row>
    <row r="566" spans="1:4" ht="15" customHeight="1">
      <c r="A566" s="1010"/>
      <c r="B566" s="1010"/>
      <c r="C566" s="61" t="s">
        <v>24</v>
      </c>
      <c r="D566" s="61"/>
    </row>
    <row r="567" spans="1:4" ht="15" customHeight="1">
      <c r="A567" s="1010"/>
      <c r="B567" s="1010"/>
      <c r="C567" s="61" t="s">
        <v>25</v>
      </c>
      <c r="D567" s="61"/>
    </row>
    <row r="568" spans="1:4" ht="15" customHeight="1">
      <c r="A568" s="1010"/>
      <c r="B568" s="1010"/>
      <c r="C568" s="61" t="s">
        <v>26</v>
      </c>
      <c r="D568" s="61"/>
    </row>
    <row r="569" spans="1:4" ht="15" customHeight="1">
      <c r="A569" s="1010"/>
      <c r="B569" s="1010"/>
      <c r="C569" s="61" t="s">
        <v>27</v>
      </c>
      <c r="D569" s="61"/>
    </row>
    <row r="570" spans="1:4" ht="15" customHeight="1" thickBot="1">
      <c r="A570" s="1011"/>
      <c r="B570" s="1011"/>
      <c r="C570" s="64" t="s">
        <v>28</v>
      </c>
      <c r="D570" s="64"/>
    </row>
    <row r="571" spans="1:4" s="123" customFormat="1" ht="15" customHeight="1" thickBot="1">
      <c r="A571" s="173">
        <v>3</v>
      </c>
      <c r="B571" s="999" t="s">
        <v>16</v>
      </c>
      <c r="C571" s="1000"/>
      <c r="D571" s="172" t="s">
        <v>166</v>
      </c>
    </row>
    <row r="572" spans="1:4" s="123" customFormat="1" ht="15" customHeight="1" thickBot="1">
      <c r="A572" s="173">
        <v>4</v>
      </c>
      <c r="B572" s="999" t="s">
        <v>17</v>
      </c>
      <c r="C572" s="1000"/>
      <c r="D572" s="172" t="s">
        <v>108</v>
      </c>
    </row>
    <row r="573" spans="1:4" ht="15" customHeight="1" thickBot="1">
      <c r="A573" s="1009">
        <v>5</v>
      </c>
      <c r="B573" s="1009" t="s">
        <v>18</v>
      </c>
      <c r="C573" s="252" t="s">
        <v>22</v>
      </c>
      <c r="D573" s="252" t="s">
        <v>22</v>
      </c>
    </row>
    <row r="574" spans="1:4" ht="15" customHeight="1">
      <c r="A574" s="1010"/>
      <c r="B574" s="1010"/>
      <c r="C574" s="58" t="s">
        <v>29</v>
      </c>
      <c r="D574" s="58" t="s">
        <v>29</v>
      </c>
    </row>
    <row r="575" spans="1:4" ht="15" customHeight="1" thickBot="1">
      <c r="A575" s="1011"/>
      <c r="B575" s="1011"/>
      <c r="C575" s="64" t="s">
        <v>30</v>
      </c>
      <c r="D575" s="64"/>
    </row>
    <row r="576" spans="1:4" s="123" customFormat="1" ht="15" customHeight="1" thickBot="1">
      <c r="A576" s="173">
        <v>6</v>
      </c>
      <c r="B576" s="999" t="s">
        <v>19</v>
      </c>
      <c r="C576" s="1000"/>
      <c r="D576" s="496" t="s">
        <v>107</v>
      </c>
    </row>
    <row r="577" spans="1:4" ht="15" customHeight="1">
      <c r="A577" s="1009">
        <v>7</v>
      </c>
      <c r="B577" s="1009" t="s">
        <v>20</v>
      </c>
      <c r="C577" s="253" t="s">
        <v>22</v>
      </c>
      <c r="D577" s="253" t="s">
        <v>276</v>
      </c>
    </row>
    <row r="578" spans="1:4" ht="15" customHeight="1" thickBot="1">
      <c r="A578" s="1010"/>
      <c r="B578" s="1010"/>
      <c r="C578" s="254" t="s">
        <v>31</v>
      </c>
      <c r="D578" s="254" t="s">
        <v>31</v>
      </c>
    </row>
    <row r="579" spans="1:4" ht="15" customHeight="1">
      <c r="A579" s="1010"/>
      <c r="B579" s="1010"/>
      <c r="C579" s="46" t="s">
        <v>32</v>
      </c>
      <c r="D579" s="46" t="s">
        <v>32</v>
      </c>
    </row>
    <row r="580" spans="1:4" ht="15" customHeight="1">
      <c r="A580" s="1010"/>
      <c r="B580" s="1010"/>
      <c r="C580" s="61" t="s">
        <v>33</v>
      </c>
      <c r="D580" s="61" t="s">
        <v>33</v>
      </c>
    </row>
    <row r="581" spans="1:4" ht="15" customHeight="1">
      <c r="A581" s="1010"/>
      <c r="B581" s="1010"/>
      <c r="C581" s="61" t="s">
        <v>34</v>
      </c>
      <c r="D581" s="61"/>
    </row>
    <row r="582" spans="1:4" ht="15" customHeight="1" thickBot="1">
      <c r="A582" s="1011"/>
      <c r="B582" s="1011"/>
      <c r="C582" s="64" t="s">
        <v>35</v>
      </c>
      <c r="D582" s="64" t="s">
        <v>35</v>
      </c>
    </row>
    <row r="583" spans="1:4" ht="15" customHeight="1">
      <c r="A583" s="1009">
        <v>8</v>
      </c>
      <c r="B583" s="1009" t="s">
        <v>21</v>
      </c>
      <c r="C583" s="255" t="s">
        <v>22</v>
      </c>
      <c r="D583" s="255" t="s">
        <v>276</v>
      </c>
    </row>
    <row r="584" spans="1:4" ht="15" customHeight="1" thickBot="1">
      <c r="A584" s="1010"/>
      <c r="B584" s="1010"/>
      <c r="C584" s="256" t="s">
        <v>31</v>
      </c>
      <c r="D584" s="256" t="s">
        <v>31</v>
      </c>
    </row>
    <row r="585" spans="1:4" ht="15" customHeight="1">
      <c r="A585" s="1010"/>
      <c r="B585" s="1010"/>
      <c r="C585" s="46" t="s">
        <v>36</v>
      </c>
      <c r="D585" s="46"/>
    </row>
    <row r="586" spans="1:4" ht="15" customHeight="1">
      <c r="A586" s="1010"/>
      <c r="B586" s="1010"/>
      <c r="C586" s="61" t="s">
        <v>37</v>
      </c>
      <c r="D586" s="61"/>
    </row>
    <row r="587" spans="1:4" ht="15" customHeight="1">
      <c r="A587" s="1010"/>
      <c r="B587" s="1010"/>
      <c r="C587" s="61" t="s">
        <v>38</v>
      </c>
      <c r="D587" s="61"/>
    </row>
    <row r="588" spans="1:4" ht="15" customHeight="1">
      <c r="A588" s="1010"/>
      <c r="B588" s="1010"/>
      <c r="C588" s="61" t="s">
        <v>39</v>
      </c>
      <c r="D588" s="61" t="s">
        <v>39</v>
      </c>
    </row>
    <row r="589" spans="1:4" ht="15" customHeight="1">
      <c r="A589" s="1010"/>
      <c r="B589" s="1010"/>
      <c r="C589" s="61" t="s">
        <v>119</v>
      </c>
      <c r="D589" s="61"/>
    </row>
    <row r="590" spans="1:4" ht="15" customHeight="1">
      <c r="A590" s="1010"/>
      <c r="B590" s="1010"/>
      <c r="C590" s="61" t="s">
        <v>120</v>
      </c>
      <c r="D590" s="61"/>
    </row>
    <row r="591" spans="1:4" ht="15" customHeight="1">
      <c r="A591" s="1010"/>
      <c r="B591" s="1010"/>
      <c r="C591" s="61" t="s">
        <v>121</v>
      </c>
      <c r="D591" s="61" t="s">
        <v>121</v>
      </c>
    </row>
    <row r="592" spans="1:4" ht="15" customHeight="1">
      <c r="A592" s="1010"/>
      <c r="B592" s="1010"/>
      <c r="C592" s="61" t="s">
        <v>122</v>
      </c>
      <c r="D592" s="61" t="s">
        <v>122</v>
      </c>
    </row>
    <row r="593" spans="1:4" ht="15" customHeight="1">
      <c r="A593" s="1010"/>
      <c r="B593" s="1010"/>
      <c r="C593" s="61" t="s">
        <v>123</v>
      </c>
      <c r="D593" s="61"/>
    </row>
    <row r="594" spans="1:4" ht="15" customHeight="1" thickBot="1">
      <c r="A594" s="1011"/>
      <c r="B594" s="1011"/>
      <c r="C594" s="64" t="s">
        <v>124</v>
      </c>
      <c r="D594" s="64"/>
    </row>
    <row r="595" spans="1:4" ht="15" customHeight="1" thickBot="1">
      <c r="A595" s="1009">
        <v>9</v>
      </c>
      <c r="B595" s="1009" t="s">
        <v>125</v>
      </c>
      <c r="C595" s="252" t="s">
        <v>22</v>
      </c>
      <c r="D595" s="252" t="s">
        <v>276</v>
      </c>
    </row>
    <row r="596" spans="1:4" ht="15" customHeight="1">
      <c r="A596" s="1010"/>
      <c r="B596" s="1010"/>
      <c r="C596" s="46" t="s">
        <v>39</v>
      </c>
      <c r="D596" s="46"/>
    </row>
    <row r="597" spans="1:4" ht="15" customHeight="1">
      <c r="A597" s="1010"/>
      <c r="B597" s="1010"/>
      <c r="C597" s="61" t="s">
        <v>126</v>
      </c>
      <c r="D597" s="61"/>
    </row>
    <row r="598" spans="1:4" ht="15" customHeight="1">
      <c r="A598" s="1010"/>
      <c r="B598" s="1010"/>
      <c r="C598" s="61" t="s">
        <v>128</v>
      </c>
      <c r="D598" s="61"/>
    </row>
    <row r="599" spans="1:4" ht="15" customHeight="1" thickBot="1">
      <c r="A599" s="1011"/>
      <c r="B599" s="1011"/>
      <c r="C599" s="64" t="s">
        <v>127</v>
      </c>
      <c r="D599" s="64"/>
    </row>
    <row r="600" spans="1:4" s="123" customFormat="1" ht="15" customHeight="1" thickBot="1">
      <c r="A600" s="173">
        <v>10</v>
      </c>
      <c r="B600" s="999" t="s">
        <v>129</v>
      </c>
      <c r="C600" s="1000"/>
      <c r="D600" s="172"/>
    </row>
    <row r="601" spans="1:4" s="171" customFormat="1" ht="16.5" customHeight="1" thickBot="1">
      <c r="A601" s="1001" t="s">
        <v>130</v>
      </c>
      <c r="B601" s="1002"/>
      <c r="C601" s="1002"/>
      <c r="D601" s="1003"/>
    </row>
    <row r="602" spans="1:4" s="123" customFormat="1" ht="65.25" customHeight="1" thickBot="1">
      <c r="A602" s="173">
        <v>11</v>
      </c>
      <c r="B602" s="999" t="s">
        <v>134</v>
      </c>
      <c r="C602" s="1000"/>
      <c r="D602" s="172"/>
    </row>
    <row r="603" spans="1:4" ht="15" customHeight="1" thickBot="1">
      <c r="A603" s="1009">
        <v>12</v>
      </c>
      <c r="B603" s="1009" t="s">
        <v>135</v>
      </c>
      <c r="C603" s="257" t="s">
        <v>22</v>
      </c>
      <c r="D603" s="258" t="s">
        <v>276</v>
      </c>
    </row>
    <row r="604" spans="1:4" ht="15" customHeight="1">
      <c r="A604" s="1010"/>
      <c r="B604" s="1010"/>
      <c r="C604" s="46" t="s">
        <v>136</v>
      </c>
      <c r="D604" s="46"/>
    </row>
    <row r="605" spans="1:4" ht="15" customHeight="1">
      <c r="A605" s="1010"/>
      <c r="B605" s="1010"/>
      <c r="C605" s="61" t="s">
        <v>137</v>
      </c>
      <c r="D605" s="61"/>
    </row>
    <row r="606" spans="1:4" ht="15" customHeight="1" thickBot="1">
      <c r="A606" s="1011"/>
      <c r="B606" s="1011"/>
      <c r="C606" s="64" t="s">
        <v>138</v>
      </c>
      <c r="D606" s="64"/>
    </row>
    <row r="607" spans="1:4" ht="15" customHeight="1" thickBot="1">
      <c r="A607" s="1009">
        <v>13</v>
      </c>
      <c r="B607" s="1009" t="s">
        <v>139</v>
      </c>
      <c r="C607" s="257" t="s">
        <v>22</v>
      </c>
      <c r="D607" s="258" t="s">
        <v>276</v>
      </c>
    </row>
    <row r="608" spans="1:4" ht="15" customHeight="1">
      <c r="A608" s="1010"/>
      <c r="B608" s="1010"/>
      <c r="C608" s="46" t="s">
        <v>140</v>
      </c>
      <c r="D608" s="501"/>
    </row>
    <row r="609" spans="1:4" ht="15" customHeight="1">
      <c r="A609" s="1010"/>
      <c r="B609" s="1010"/>
      <c r="C609" s="61" t="s">
        <v>141</v>
      </c>
      <c r="D609" s="502"/>
    </row>
    <row r="610" spans="1:4" ht="15" customHeight="1">
      <c r="A610" s="1010"/>
      <c r="B610" s="1010"/>
      <c r="C610" s="61" t="s">
        <v>142</v>
      </c>
      <c r="D610" s="502"/>
    </row>
    <row r="611" spans="1:4" ht="15" customHeight="1">
      <c r="A611" s="1010"/>
      <c r="B611" s="1010"/>
      <c r="C611" s="61" t="s">
        <v>143</v>
      </c>
      <c r="D611" s="61"/>
    </row>
    <row r="612" spans="1:4" ht="15" customHeight="1">
      <c r="A612" s="1010"/>
      <c r="B612" s="1010"/>
      <c r="C612" s="61" t="s">
        <v>144</v>
      </c>
      <c r="D612" s="502"/>
    </row>
    <row r="613" spans="1:4" ht="15" customHeight="1">
      <c r="A613" s="1010"/>
      <c r="B613" s="1010"/>
      <c r="C613" s="61" t="s">
        <v>145</v>
      </c>
      <c r="D613" s="502"/>
    </row>
    <row r="614" spans="1:4" ht="15" customHeight="1" thickBot="1">
      <c r="A614" s="1011"/>
      <c r="B614" s="1011"/>
      <c r="C614" s="64" t="s">
        <v>146</v>
      </c>
      <c r="D614" s="503"/>
    </row>
    <row r="615" spans="1:4" s="123" customFormat="1" ht="15" customHeight="1" thickBot="1">
      <c r="A615" s="173">
        <v>14</v>
      </c>
      <c r="B615" s="999" t="s">
        <v>147</v>
      </c>
      <c r="C615" s="1000"/>
      <c r="D615" s="172" t="s">
        <v>514</v>
      </c>
    </row>
    <row r="616" spans="1:4" s="123" customFormat="1" ht="15" customHeight="1" thickBot="1">
      <c r="A616" s="173">
        <v>15</v>
      </c>
      <c r="B616" s="999" t="s">
        <v>148</v>
      </c>
      <c r="C616" s="1000"/>
      <c r="D616" s="497">
        <v>41640</v>
      </c>
    </row>
    <row r="617" spans="1:4" s="123" customFormat="1" ht="15" customHeight="1" thickBot="1">
      <c r="A617" s="173">
        <v>16</v>
      </c>
      <c r="B617" s="999" t="s">
        <v>149</v>
      </c>
      <c r="C617" s="1000"/>
      <c r="D617" s="497">
        <v>43100</v>
      </c>
    </row>
    <row r="618" spans="1:4" s="171" customFormat="1" ht="16.5" customHeight="1" thickBot="1">
      <c r="A618" s="1001" t="s">
        <v>150</v>
      </c>
      <c r="B618" s="1002"/>
      <c r="C618" s="1002"/>
      <c r="D618" s="1003"/>
    </row>
    <row r="619" spans="1:4" s="123" customFormat="1" ht="15" customHeight="1" thickBot="1">
      <c r="A619" s="173">
        <v>17</v>
      </c>
      <c r="B619" s="999" t="s">
        <v>97</v>
      </c>
      <c r="C619" s="1000"/>
      <c r="D619" s="498">
        <f>D625+D626+D627+D628</f>
        <v>11900000</v>
      </c>
    </row>
    <row r="620" spans="1:4" s="123" customFormat="1" ht="15" customHeight="1" thickBot="1">
      <c r="A620" s="173">
        <v>18</v>
      </c>
      <c r="B620" s="999" t="s">
        <v>73</v>
      </c>
      <c r="C620" s="1000"/>
      <c r="D620" s="498">
        <v>0</v>
      </c>
    </row>
    <row r="621" spans="1:4" s="123" customFormat="1" ht="15" customHeight="1" thickBot="1">
      <c r="A621" s="173">
        <v>19</v>
      </c>
      <c r="B621" s="999" t="s">
        <v>74</v>
      </c>
      <c r="C621" s="1000"/>
      <c r="D621" s="498">
        <v>0</v>
      </c>
    </row>
    <row r="622" spans="1:4" s="123" customFormat="1" ht="15" customHeight="1" thickBot="1">
      <c r="A622" s="173">
        <v>20</v>
      </c>
      <c r="B622" s="999" t="s">
        <v>75</v>
      </c>
      <c r="C622" s="1000"/>
      <c r="D622" s="498">
        <v>0</v>
      </c>
    </row>
    <row r="623" spans="1:4" s="123" customFormat="1" ht="15" customHeight="1" thickBot="1">
      <c r="A623" s="173">
        <v>21</v>
      </c>
      <c r="B623" s="999" t="s">
        <v>76</v>
      </c>
      <c r="C623" s="1000"/>
      <c r="D623" s="498">
        <v>0</v>
      </c>
    </row>
    <row r="624" spans="1:4" s="123" customFormat="1" ht="15" customHeight="1" thickBot="1">
      <c r="A624" s="173">
        <v>22</v>
      </c>
      <c r="B624" s="999" t="s">
        <v>81</v>
      </c>
      <c r="C624" s="1000"/>
      <c r="D624" s="498">
        <v>0</v>
      </c>
    </row>
    <row r="625" spans="1:4" s="123" customFormat="1" ht="15" customHeight="1" thickBot="1">
      <c r="A625" s="173">
        <v>23</v>
      </c>
      <c r="B625" s="999" t="s">
        <v>98</v>
      </c>
      <c r="C625" s="1000"/>
      <c r="D625" s="498">
        <v>11900000</v>
      </c>
    </row>
    <row r="626" spans="1:4" s="123" customFormat="1" ht="15" customHeight="1" thickBot="1">
      <c r="A626" s="173">
        <v>24</v>
      </c>
      <c r="B626" s="1007" t="s">
        <v>520</v>
      </c>
      <c r="C626" s="1008"/>
      <c r="D626" s="498">
        <v>0</v>
      </c>
    </row>
    <row r="627" spans="1:4" s="123" customFormat="1" ht="15" customHeight="1" thickBot="1">
      <c r="A627" s="173">
        <v>25</v>
      </c>
      <c r="B627" s="999" t="s">
        <v>617</v>
      </c>
      <c r="C627" s="1000"/>
      <c r="D627" s="498">
        <v>0</v>
      </c>
    </row>
    <row r="628" spans="1:4" s="123" customFormat="1" ht="15" customHeight="1" thickBot="1">
      <c r="A628" s="173">
        <v>26</v>
      </c>
      <c r="B628" s="999" t="s">
        <v>622</v>
      </c>
      <c r="C628" s="1000"/>
      <c r="D628" s="498">
        <v>0</v>
      </c>
    </row>
    <row r="629" spans="1:4" s="170" customFormat="1" ht="16.5" customHeight="1" thickBot="1">
      <c r="A629" s="1004" t="s">
        <v>623</v>
      </c>
      <c r="B629" s="1005"/>
      <c r="C629" s="1005"/>
      <c r="D629" s="1006"/>
    </row>
    <row r="630" spans="1:4" s="123" customFormat="1" ht="28.5" customHeight="1" thickBot="1">
      <c r="A630" s="173">
        <v>27</v>
      </c>
      <c r="B630" s="999" t="s">
        <v>244</v>
      </c>
      <c r="C630" s="1000"/>
      <c r="D630" s="172" t="s">
        <v>10</v>
      </c>
    </row>
    <row r="631" spans="1:4" s="123" customFormat="1" ht="15" customHeight="1" thickBot="1">
      <c r="A631" s="173">
        <v>28</v>
      </c>
      <c r="B631" s="999" t="s">
        <v>245</v>
      </c>
      <c r="C631" s="1000"/>
      <c r="D631" s="172" t="s">
        <v>406</v>
      </c>
    </row>
    <row r="632" spans="1:4" s="123" customFormat="1" ht="44.25" customHeight="1" thickBot="1">
      <c r="A632" s="173">
        <v>29</v>
      </c>
      <c r="B632" s="999" t="s">
        <v>246</v>
      </c>
      <c r="C632" s="1000"/>
      <c r="D632" s="172" t="s">
        <v>571</v>
      </c>
    </row>
    <row r="633" spans="1:4" s="123" customFormat="1" ht="45" customHeight="1" thickBot="1">
      <c r="A633" s="173">
        <v>30</v>
      </c>
      <c r="B633" s="999" t="s">
        <v>247</v>
      </c>
      <c r="C633" s="1000"/>
      <c r="D633" s="172" t="s">
        <v>572</v>
      </c>
    </row>
    <row r="634" spans="1:4" s="171" customFormat="1" ht="16.5" customHeight="1" thickBot="1">
      <c r="A634" s="1001" t="s">
        <v>248</v>
      </c>
      <c r="B634" s="1002"/>
      <c r="C634" s="1002"/>
      <c r="D634" s="1003"/>
    </row>
    <row r="635" spans="1:4" ht="15" customHeight="1" thickBot="1">
      <c r="A635" s="1009">
        <v>31</v>
      </c>
      <c r="B635" s="1009" t="s">
        <v>249</v>
      </c>
      <c r="C635" s="252" t="s">
        <v>22</v>
      </c>
      <c r="D635" s="252" t="s">
        <v>276</v>
      </c>
    </row>
    <row r="636" spans="1:4" ht="15" customHeight="1">
      <c r="A636" s="1010"/>
      <c r="B636" s="1010"/>
      <c r="C636" s="46" t="s">
        <v>250</v>
      </c>
      <c r="D636" s="46"/>
    </row>
    <row r="637" spans="1:4" ht="15" customHeight="1">
      <c r="A637" s="1010"/>
      <c r="B637" s="1010"/>
      <c r="C637" s="61" t="s">
        <v>251</v>
      </c>
      <c r="D637" s="61"/>
    </row>
    <row r="638" spans="1:4" ht="15" customHeight="1">
      <c r="A638" s="1010"/>
      <c r="B638" s="1010"/>
      <c r="C638" s="61" t="s">
        <v>252</v>
      </c>
      <c r="D638" s="61" t="s">
        <v>252</v>
      </c>
    </row>
    <row r="639" spans="1:4" ht="15" customHeight="1">
      <c r="A639" s="1010"/>
      <c r="B639" s="1010"/>
      <c r="C639" s="61" t="s">
        <v>253</v>
      </c>
      <c r="D639" s="61"/>
    </row>
    <row r="640" spans="1:4" ht="15" customHeight="1" thickBot="1">
      <c r="A640" s="1011"/>
      <c r="B640" s="1011"/>
      <c r="C640" s="64" t="s">
        <v>254</v>
      </c>
      <c r="D640" s="64"/>
    </row>
    <row r="641" spans="1:4" ht="15" customHeight="1" thickBot="1">
      <c r="A641" s="1009">
        <v>32</v>
      </c>
      <c r="B641" s="1009" t="s">
        <v>161</v>
      </c>
      <c r="C641" s="252" t="s">
        <v>22</v>
      </c>
      <c r="D641" s="252" t="s">
        <v>276</v>
      </c>
    </row>
    <row r="642" spans="1:4" ht="15" customHeight="1">
      <c r="A642" s="1010"/>
      <c r="B642" s="1010"/>
      <c r="C642" s="46" t="s">
        <v>255</v>
      </c>
      <c r="D642" s="46"/>
    </row>
    <row r="643" spans="1:4" ht="15" customHeight="1">
      <c r="A643" s="1010"/>
      <c r="B643" s="1010"/>
      <c r="C643" s="61" t="s">
        <v>160</v>
      </c>
      <c r="D643" s="61" t="s">
        <v>160</v>
      </c>
    </row>
    <row r="644" spans="1:4" ht="15" customHeight="1">
      <c r="A644" s="1010"/>
      <c r="B644" s="1010"/>
      <c r="C644" s="61" t="s">
        <v>256</v>
      </c>
      <c r="D644" s="61"/>
    </row>
    <row r="645" spans="1:4" ht="15" customHeight="1">
      <c r="A645" s="1010"/>
      <c r="B645" s="1010"/>
      <c r="C645" s="61" t="s">
        <v>165</v>
      </c>
      <c r="D645" s="61"/>
    </row>
    <row r="646" spans="1:4" ht="15" customHeight="1">
      <c r="A646" s="1010"/>
      <c r="B646" s="1010"/>
      <c r="C646" s="61" t="s">
        <v>257</v>
      </c>
      <c r="D646" s="61"/>
    </row>
    <row r="647" spans="1:4" ht="15" customHeight="1">
      <c r="A647" s="1010"/>
      <c r="B647" s="1010"/>
      <c r="C647" s="61" t="s">
        <v>258</v>
      </c>
      <c r="D647" s="61"/>
    </row>
    <row r="648" spans="1:4" ht="15" customHeight="1">
      <c r="A648" s="1010"/>
      <c r="B648" s="1010"/>
      <c r="C648" s="61" t="s">
        <v>259</v>
      </c>
      <c r="D648" s="61"/>
    </row>
    <row r="649" spans="1:4" ht="15" customHeight="1">
      <c r="A649" s="1010"/>
      <c r="B649" s="1010"/>
      <c r="C649" s="61" t="s">
        <v>162</v>
      </c>
      <c r="D649" s="61"/>
    </row>
    <row r="650" spans="1:4" ht="15" customHeight="1">
      <c r="A650" s="1010"/>
      <c r="B650" s="1010"/>
      <c r="C650" s="61" t="s">
        <v>163</v>
      </c>
      <c r="D650" s="61"/>
    </row>
    <row r="651" spans="1:4" ht="15" customHeight="1">
      <c r="A651" s="1010"/>
      <c r="B651" s="1010"/>
      <c r="C651" s="61" t="s">
        <v>164</v>
      </c>
      <c r="D651" s="61"/>
    </row>
    <row r="652" spans="1:4" ht="15" customHeight="1">
      <c r="A652" s="1010"/>
      <c r="B652" s="1010"/>
      <c r="C652" s="61" t="s">
        <v>167</v>
      </c>
      <c r="D652" s="61"/>
    </row>
    <row r="653" spans="1:4" ht="15" customHeight="1" thickBot="1">
      <c r="A653" s="1011"/>
      <c r="B653" s="1011"/>
      <c r="C653" s="64" t="s">
        <v>168</v>
      </c>
      <c r="D653" s="64"/>
    </row>
    <row r="654" spans="1:4" ht="15" customHeight="1" thickBot="1">
      <c r="A654" s="1009">
        <v>33</v>
      </c>
      <c r="B654" s="1009" t="s">
        <v>260</v>
      </c>
      <c r="C654" s="257" t="s">
        <v>22</v>
      </c>
      <c r="D654" s="257" t="s">
        <v>276</v>
      </c>
    </row>
    <row r="655" spans="1:4" ht="15" customHeight="1">
      <c r="A655" s="1010"/>
      <c r="B655" s="1010"/>
      <c r="C655" s="46" t="s">
        <v>261</v>
      </c>
      <c r="D655" s="46"/>
    </row>
    <row r="656" spans="1:4" ht="15" customHeight="1">
      <c r="A656" s="1010"/>
      <c r="B656" s="1010"/>
      <c r="C656" s="61" t="s">
        <v>262</v>
      </c>
      <c r="D656" s="61"/>
    </row>
    <row r="657" spans="1:4" ht="15" customHeight="1">
      <c r="A657" s="1010"/>
      <c r="B657" s="1010"/>
      <c r="C657" s="61" t="s">
        <v>263</v>
      </c>
      <c r="D657" s="61"/>
    </row>
    <row r="658" spans="1:4" ht="15" customHeight="1">
      <c r="A658" s="1010"/>
      <c r="B658" s="1010"/>
      <c r="C658" s="61" t="s">
        <v>264</v>
      </c>
      <c r="D658" s="61"/>
    </row>
    <row r="659" spans="1:4" ht="15" customHeight="1">
      <c r="A659" s="1010"/>
      <c r="B659" s="1010"/>
      <c r="C659" s="61" t="s">
        <v>265</v>
      </c>
      <c r="D659" s="61"/>
    </row>
    <row r="660" spans="1:4" ht="15" customHeight="1">
      <c r="A660" s="1010"/>
      <c r="B660" s="1010"/>
      <c r="C660" s="61" t="s">
        <v>266</v>
      </c>
      <c r="D660" s="61"/>
    </row>
    <row r="661" spans="1:4" ht="15" customHeight="1">
      <c r="A661" s="1010"/>
      <c r="B661" s="1010"/>
      <c r="C661" s="61" t="s">
        <v>267</v>
      </c>
      <c r="D661" s="61"/>
    </row>
    <row r="662" spans="1:4" ht="15" customHeight="1">
      <c r="A662" s="1010"/>
      <c r="B662" s="1010"/>
      <c r="C662" s="61" t="s">
        <v>268</v>
      </c>
      <c r="D662" s="61"/>
    </row>
    <row r="663" spans="1:4" ht="15" customHeight="1">
      <c r="A663" s="1010"/>
      <c r="B663" s="1010"/>
      <c r="C663" s="61" t="s">
        <v>269</v>
      </c>
      <c r="D663" s="61"/>
    </row>
    <row r="664" spans="1:4" ht="15" customHeight="1">
      <c r="A664" s="1010"/>
      <c r="B664" s="1010"/>
      <c r="C664" s="61" t="s">
        <v>270</v>
      </c>
      <c r="D664" s="61"/>
    </row>
    <row r="665" spans="1:4" ht="15" customHeight="1">
      <c r="A665" s="1010"/>
      <c r="B665" s="1010"/>
      <c r="C665" s="61" t="s">
        <v>472</v>
      </c>
      <c r="D665" s="61"/>
    </row>
    <row r="666" spans="1:4" ht="15" customHeight="1">
      <c r="A666" s="1010"/>
      <c r="B666" s="1010"/>
      <c r="C666" s="61" t="s">
        <v>271</v>
      </c>
      <c r="D666" s="61"/>
    </row>
    <row r="667" spans="1:4" ht="15" customHeight="1" thickBot="1">
      <c r="A667" s="1011"/>
      <c r="B667" s="1011"/>
      <c r="C667" s="64" t="s">
        <v>272</v>
      </c>
      <c r="D667" s="64"/>
    </row>
    <row r="668" spans="1:4" s="123" customFormat="1" ht="28.5" customHeight="1" thickBot="1">
      <c r="A668" s="173">
        <v>34</v>
      </c>
      <c r="B668" s="999" t="s">
        <v>273</v>
      </c>
      <c r="C668" s="1000"/>
      <c r="D668" s="172" t="s">
        <v>553</v>
      </c>
    </row>
    <row r="669" spans="1:4" s="123" customFormat="1" ht="15" customHeight="1" thickBot="1">
      <c r="A669" s="173">
        <v>35</v>
      </c>
      <c r="B669" s="999" t="s">
        <v>274</v>
      </c>
      <c r="C669" s="1000"/>
      <c r="D669" s="499">
        <v>36000</v>
      </c>
    </row>
    <row r="670" spans="1:4" s="123" customFormat="1" ht="15" customHeight="1" thickBot="1">
      <c r="A670" s="173">
        <v>36</v>
      </c>
      <c r="B670" s="999" t="s">
        <v>275</v>
      </c>
      <c r="C670" s="1000"/>
      <c r="D670" s="172" t="s">
        <v>554</v>
      </c>
    </row>
    <row r="673" spans="1:4" ht="34.5" customHeight="1">
      <c r="A673" s="1012" t="s">
        <v>223</v>
      </c>
      <c r="B673" s="1013"/>
      <c r="C673" s="1013"/>
      <c r="D673" s="1013"/>
    </row>
  </sheetData>
  <sheetProtection/>
  <mergeCells count="269">
    <mergeCell ref="B668:C668"/>
    <mergeCell ref="B669:C669"/>
    <mergeCell ref="B670:C670"/>
    <mergeCell ref="A673:D673"/>
    <mergeCell ref="A634:D634"/>
    <mergeCell ref="A635:A640"/>
    <mergeCell ref="B635:B640"/>
    <mergeCell ref="A641:A653"/>
    <mergeCell ref="B641:B653"/>
    <mergeCell ref="A654:A667"/>
    <mergeCell ref="B627:C627"/>
    <mergeCell ref="B654:B667"/>
    <mergeCell ref="B628:C628"/>
    <mergeCell ref="A629:D629"/>
    <mergeCell ref="B630:C630"/>
    <mergeCell ref="B631:C631"/>
    <mergeCell ref="B632:C632"/>
    <mergeCell ref="B633:C633"/>
    <mergeCell ref="B621:C621"/>
    <mergeCell ref="B622:C622"/>
    <mergeCell ref="B623:C623"/>
    <mergeCell ref="B624:C624"/>
    <mergeCell ref="B625:C625"/>
    <mergeCell ref="B626:C626"/>
    <mergeCell ref="B615:C615"/>
    <mergeCell ref="B616:C616"/>
    <mergeCell ref="B617:C617"/>
    <mergeCell ref="A618:D618"/>
    <mergeCell ref="B619:C619"/>
    <mergeCell ref="B620:C620"/>
    <mergeCell ref="B600:C600"/>
    <mergeCell ref="A601:D601"/>
    <mergeCell ref="B602:C602"/>
    <mergeCell ref="A603:A606"/>
    <mergeCell ref="B603:B606"/>
    <mergeCell ref="A607:A614"/>
    <mergeCell ref="B607:B614"/>
    <mergeCell ref="B576:C576"/>
    <mergeCell ref="A577:A582"/>
    <mergeCell ref="B577:B582"/>
    <mergeCell ref="A583:A594"/>
    <mergeCell ref="B583:B594"/>
    <mergeCell ref="A595:A599"/>
    <mergeCell ref="B595:B599"/>
    <mergeCell ref="B563:C563"/>
    <mergeCell ref="A564:A570"/>
    <mergeCell ref="B564:B570"/>
    <mergeCell ref="B571:C571"/>
    <mergeCell ref="B572:C572"/>
    <mergeCell ref="A573:A575"/>
    <mergeCell ref="B573:B575"/>
    <mergeCell ref="B552:C552"/>
    <mergeCell ref="A523:A535"/>
    <mergeCell ref="B523:B535"/>
    <mergeCell ref="A559:D559"/>
    <mergeCell ref="B561:C561"/>
    <mergeCell ref="A562:D562"/>
    <mergeCell ref="A555:D555"/>
    <mergeCell ref="A517:A522"/>
    <mergeCell ref="B517:B522"/>
    <mergeCell ref="B551:C551"/>
    <mergeCell ref="A536:A549"/>
    <mergeCell ref="B536:B549"/>
    <mergeCell ref="B550:C550"/>
    <mergeCell ref="B505:C505"/>
    <mergeCell ref="B506:C506"/>
    <mergeCell ref="B507:C507"/>
    <mergeCell ref="B513:C513"/>
    <mergeCell ref="B514:C514"/>
    <mergeCell ref="B515:C515"/>
    <mergeCell ref="B454:C454"/>
    <mergeCell ref="B453:C453"/>
    <mergeCell ref="A477:A481"/>
    <mergeCell ref="B502:C502"/>
    <mergeCell ref="B503:C503"/>
    <mergeCell ref="B498:C498"/>
    <mergeCell ref="B499:C499"/>
    <mergeCell ref="A489:A496"/>
    <mergeCell ref="B489:B496"/>
    <mergeCell ref="A455:A457"/>
    <mergeCell ref="B402:C402"/>
    <mergeCell ref="B403:C403"/>
    <mergeCell ref="B404:C404"/>
    <mergeCell ref="A407:D407"/>
    <mergeCell ref="A446:A452"/>
    <mergeCell ref="B446:B452"/>
    <mergeCell ref="A375:A387"/>
    <mergeCell ref="B375:B387"/>
    <mergeCell ref="A388:A401"/>
    <mergeCell ref="B388:B401"/>
    <mergeCell ref="B367:C367"/>
    <mergeCell ref="A368:D368"/>
    <mergeCell ref="A369:A374"/>
    <mergeCell ref="B369:B374"/>
    <mergeCell ref="A363:D363"/>
    <mergeCell ref="B364:C364"/>
    <mergeCell ref="B365:C365"/>
    <mergeCell ref="B366:C366"/>
    <mergeCell ref="B359:C359"/>
    <mergeCell ref="B361:C361"/>
    <mergeCell ref="B362:C362"/>
    <mergeCell ref="B337:B340"/>
    <mergeCell ref="B355:C355"/>
    <mergeCell ref="B356:C356"/>
    <mergeCell ref="B357:C357"/>
    <mergeCell ref="B358:C358"/>
    <mergeCell ref="B351:C351"/>
    <mergeCell ref="A352:D352"/>
    <mergeCell ref="B353:C353"/>
    <mergeCell ref="B354:C354"/>
    <mergeCell ref="A311:A316"/>
    <mergeCell ref="B311:B316"/>
    <mergeCell ref="A341:A348"/>
    <mergeCell ref="B341:B348"/>
    <mergeCell ref="B349:C349"/>
    <mergeCell ref="B350:C350"/>
    <mergeCell ref="B334:C334"/>
    <mergeCell ref="A335:D335"/>
    <mergeCell ref="B336:C336"/>
    <mergeCell ref="A337:A340"/>
    <mergeCell ref="B295:C295"/>
    <mergeCell ref="A296:D296"/>
    <mergeCell ref="B297:C297"/>
    <mergeCell ref="A317:A328"/>
    <mergeCell ref="B317:B328"/>
    <mergeCell ref="A329:A333"/>
    <mergeCell ref="B329:B333"/>
    <mergeCell ref="A307:A309"/>
    <mergeCell ref="B307:B309"/>
    <mergeCell ref="B310:C310"/>
    <mergeCell ref="A232:A244"/>
    <mergeCell ref="B232:B244"/>
    <mergeCell ref="B260:C260"/>
    <mergeCell ref="B261:C261"/>
    <mergeCell ref="A245:A258"/>
    <mergeCell ref="B245:B258"/>
    <mergeCell ref="B259:C259"/>
    <mergeCell ref="B167:C167"/>
    <mergeCell ref="B191:C191"/>
    <mergeCell ref="B211:C211"/>
    <mergeCell ref="B212:C212"/>
    <mergeCell ref="B207:C207"/>
    <mergeCell ref="B208:C208"/>
    <mergeCell ref="B206:C206"/>
    <mergeCell ref="A209:D209"/>
    <mergeCell ref="A168:A173"/>
    <mergeCell ref="B168:B173"/>
    <mergeCell ref="B111:C111"/>
    <mergeCell ref="B112:C112"/>
    <mergeCell ref="B113:C113"/>
    <mergeCell ref="A116:D116"/>
    <mergeCell ref="A150:D150"/>
    <mergeCell ref="B152:C152"/>
    <mergeCell ref="A84:A96"/>
    <mergeCell ref="B84:B96"/>
    <mergeCell ref="A97:A110"/>
    <mergeCell ref="B97:B110"/>
    <mergeCell ref="B76:C76"/>
    <mergeCell ref="A77:D77"/>
    <mergeCell ref="A78:A83"/>
    <mergeCell ref="B78:B83"/>
    <mergeCell ref="A72:D72"/>
    <mergeCell ref="B73:C73"/>
    <mergeCell ref="B74:C74"/>
    <mergeCell ref="B75:C75"/>
    <mergeCell ref="B68:C68"/>
    <mergeCell ref="B69:C69"/>
    <mergeCell ref="B70:C70"/>
    <mergeCell ref="B71:C71"/>
    <mergeCell ref="B64:C64"/>
    <mergeCell ref="B65:C65"/>
    <mergeCell ref="B66:C66"/>
    <mergeCell ref="B67:C67"/>
    <mergeCell ref="B60:C60"/>
    <mergeCell ref="A61:D61"/>
    <mergeCell ref="B62:C62"/>
    <mergeCell ref="B63:C63"/>
    <mergeCell ref="A50:A57"/>
    <mergeCell ref="B50:B57"/>
    <mergeCell ref="B58:C58"/>
    <mergeCell ref="B59:C59"/>
    <mergeCell ref="B43:C43"/>
    <mergeCell ref="A44:D44"/>
    <mergeCell ref="B45:C45"/>
    <mergeCell ref="A46:A49"/>
    <mergeCell ref="B46:B49"/>
    <mergeCell ref="A26:A37"/>
    <mergeCell ref="B26:B37"/>
    <mergeCell ref="A38:A42"/>
    <mergeCell ref="B38:B42"/>
    <mergeCell ref="A16:A18"/>
    <mergeCell ref="B16:B18"/>
    <mergeCell ref="B19:C19"/>
    <mergeCell ref="A20:A25"/>
    <mergeCell ref="B20:B25"/>
    <mergeCell ref="A7:A13"/>
    <mergeCell ref="B7:B13"/>
    <mergeCell ref="B14:C14"/>
    <mergeCell ref="B15:C15"/>
    <mergeCell ref="A2:D2"/>
    <mergeCell ref="B4:C4"/>
    <mergeCell ref="A5:D5"/>
    <mergeCell ref="B6:C6"/>
    <mergeCell ref="A153:D153"/>
    <mergeCell ref="B154:C154"/>
    <mergeCell ref="A155:A161"/>
    <mergeCell ref="B155:B161"/>
    <mergeCell ref="B162:C162"/>
    <mergeCell ref="A164:A166"/>
    <mergeCell ref="B164:B166"/>
    <mergeCell ref="B163:C163"/>
    <mergeCell ref="A174:A185"/>
    <mergeCell ref="B174:B185"/>
    <mergeCell ref="A186:A190"/>
    <mergeCell ref="B186:B190"/>
    <mergeCell ref="A192:D192"/>
    <mergeCell ref="B193:C193"/>
    <mergeCell ref="A194:A197"/>
    <mergeCell ref="B194:B197"/>
    <mergeCell ref="A198:A205"/>
    <mergeCell ref="B198:B205"/>
    <mergeCell ref="B210:C210"/>
    <mergeCell ref="A220:D220"/>
    <mergeCell ref="B213:C213"/>
    <mergeCell ref="B214:C214"/>
    <mergeCell ref="B215:C215"/>
    <mergeCell ref="B216:C216"/>
    <mergeCell ref="A225:D225"/>
    <mergeCell ref="A226:A231"/>
    <mergeCell ref="B226:B231"/>
    <mergeCell ref="B217:C217"/>
    <mergeCell ref="B218:C218"/>
    <mergeCell ref="B219:C219"/>
    <mergeCell ref="B222:C222"/>
    <mergeCell ref="B223:C223"/>
    <mergeCell ref="B224:C224"/>
    <mergeCell ref="B221:C221"/>
    <mergeCell ref="A264:D264"/>
    <mergeCell ref="A441:D441"/>
    <mergeCell ref="B443:C443"/>
    <mergeCell ref="A444:D444"/>
    <mergeCell ref="B445:C445"/>
    <mergeCell ref="A298:A304"/>
    <mergeCell ref="B298:B304"/>
    <mergeCell ref="B305:C305"/>
    <mergeCell ref="B306:C306"/>
    <mergeCell ref="A293:D293"/>
    <mergeCell ref="B455:B457"/>
    <mergeCell ref="B458:C458"/>
    <mergeCell ref="A459:A464"/>
    <mergeCell ref="B459:B464"/>
    <mergeCell ref="A465:A476"/>
    <mergeCell ref="B465:B476"/>
    <mergeCell ref="B477:B481"/>
    <mergeCell ref="B482:C482"/>
    <mergeCell ref="A483:D483"/>
    <mergeCell ref="B484:C484"/>
    <mergeCell ref="A485:A488"/>
    <mergeCell ref="B485:B488"/>
    <mergeCell ref="B497:C497"/>
    <mergeCell ref="A500:D500"/>
    <mergeCell ref="B501:C501"/>
    <mergeCell ref="A511:D511"/>
    <mergeCell ref="B512:C512"/>
    <mergeCell ref="A516:D516"/>
    <mergeCell ref="B508:C508"/>
    <mergeCell ref="B509:C509"/>
    <mergeCell ref="B510:C510"/>
    <mergeCell ref="B504:C504"/>
  </mergeCells>
  <printOptions horizontalCentered="1"/>
  <pageMargins left="0.3937007874015748" right="0.3937007874015748" top="0.5905511811023623" bottom="0.6692913385826772" header="0" footer="0"/>
  <pageSetup horizontalDpi="300" verticalDpi="300" orientation="portrait" paperSize="9" scale="65" r:id="rId2"/>
  <headerFooter alignWithMargins="0">
    <oddFooter>&amp;CSayfa &amp;P / &amp;N</oddFooter>
  </headerFooter>
  <drawing r:id="rId1"/>
</worksheet>
</file>

<file path=xl/worksheets/sheet5.xml><?xml version="1.0" encoding="utf-8"?>
<worksheet xmlns="http://schemas.openxmlformats.org/spreadsheetml/2006/main" xmlns:r="http://schemas.openxmlformats.org/officeDocument/2006/relationships">
  <dimension ref="A1:S68"/>
  <sheetViews>
    <sheetView tabSelected="1" zoomScale="130" zoomScaleNormal="130" zoomScalePageLayoutView="0" workbookViewId="0" topLeftCell="A1">
      <pane xSplit="6" ySplit="1" topLeftCell="G44" activePane="bottomRight" state="frozen"/>
      <selection pane="topLeft" activeCell="J199" sqref="J199"/>
      <selection pane="topRight" activeCell="J199" sqref="J199"/>
      <selection pane="bottomLeft" activeCell="J199" sqref="J199"/>
      <selection pane="bottomRight" activeCell="N4" sqref="N4"/>
    </sheetView>
  </sheetViews>
  <sheetFormatPr defaultColWidth="9.140625" defaultRowHeight="12.75"/>
  <cols>
    <col min="1" max="1" width="13.28125" style="521" customWidth="1"/>
    <col min="2" max="2" width="10.7109375" style="521" customWidth="1"/>
    <col min="3" max="3" width="12.140625" style="521" customWidth="1"/>
    <col min="4" max="4" width="9.8515625" style="522" customWidth="1"/>
    <col min="5" max="6" width="7.7109375" style="522" hidden="1" customWidth="1"/>
    <col min="7" max="7" width="0.13671875" style="522" customWidth="1"/>
    <col min="8" max="16" width="7.7109375" style="522" customWidth="1"/>
    <col min="17" max="19" width="11.28125" style="522" customWidth="1"/>
    <col min="20" max="26" width="11.28125" style="521" customWidth="1"/>
    <col min="27" max="16384" width="9.140625" style="521" customWidth="1"/>
  </cols>
  <sheetData>
    <row r="1" spans="1:18" s="524" customFormat="1" ht="18.75" customHeight="1" thickBot="1">
      <c r="A1" s="1065" t="s">
        <v>624</v>
      </c>
      <c r="B1" s="1066"/>
      <c r="C1" s="1066"/>
      <c r="D1" s="1066"/>
      <c r="E1" s="1066"/>
      <c r="F1" s="1066"/>
      <c r="G1" s="1066"/>
      <c r="H1" s="1066"/>
      <c r="I1" s="1066"/>
      <c r="J1" s="1066"/>
      <c r="K1" s="1066"/>
      <c r="L1" s="1066"/>
      <c r="M1" s="1066"/>
      <c r="N1" s="1066"/>
      <c r="O1" s="1066"/>
      <c r="P1" s="1067"/>
      <c r="Q1" s="523"/>
      <c r="R1" s="523"/>
    </row>
    <row r="2" spans="1:19" s="524" customFormat="1" ht="15" customHeight="1" thickBot="1">
      <c r="A2" s="1044" t="s">
        <v>484</v>
      </c>
      <c r="B2" s="1047" t="s">
        <v>485</v>
      </c>
      <c r="C2" s="1048"/>
      <c r="D2" s="1053" t="s">
        <v>208</v>
      </c>
      <c r="E2" s="1056" t="s">
        <v>207</v>
      </c>
      <c r="F2" s="1057"/>
      <c r="G2" s="1057"/>
      <c r="H2" s="1057"/>
      <c r="I2" s="1057"/>
      <c r="J2" s="1057"/>
      <c r="K2" s="1057"/>
      <c r="L2" s="1057"/>
      <c r="M2" s="1057"/>
      <c r="N2" s="1057"/>
      <c r="O2" s="1057"/>
      <c r="P2" s="1058"/>
      <c r="Q2" s="523"/>
      <c r="R2" s="523"/>
      <c r="S2" s="523"/>
    </row>
    <row r="3" spans="1:19" s="527" customFormat="1" ht="15" customHeight="1" thickBot="1">
      <c r="A3" s="1045"/>
      <c r="B3" s="1049"/>
      <c r="C3" s="1050"/>
      <c r="D3" s="1054"/>
      <c r="E3" s="525" t="s">
        <v>185</v>
      </c>
      <c r="F3" s="525" t="s">
        <v>186</v>
      </c>
      <c r="G3" s="525" t="s">
        <v>169</v>
      </c>
      <c r="H3" s="525" t="s">
        <v>392</v>
      </c>
      <c r="I3" s="525" t="s">
        <v>393</v>
      </c>
      <c r="J3" s="525" t="s">
        <v>170</v>
      </c>
      <c r="K3" s="525" t="s">
        <v>83</v>
      </c>
      <c r="L3" s="525" t="s">
        <v>367</v>
      </c>
      <c r="M3" s="525" t="s">
        <v>504</v>
      </c>
      <c r="N3" s="1059" t="s">
        <v>524</v>
      </c>
      <c r="O3" s="1060"/>
      <c r="P3" s="1061"/>
      <c r="Q3" s="526"/>
      <c r="R3" s="526"/>
      <c r="S3" s="526"/>
    </row>
    <row r="4" spans="1:19" s="524" customFormat="1" ht="33" customHeight="1" thickBot="1">
      <c r="A4" s="1046"/>
      <c r="B4" s="1051"/>
      <c r="C4" s="1052"/>
      <c r="D4" s="1055"/>
      <c r="E4" s="528" t="s">
        <v>394</v>
      </c>
      <c r="F4" s="528" t="s">
        <v>394</v>
      </c>
      <c r="G4" s="528" t="s">
        <v>394</v>
      </c>
      <c r="H4" s="528" t="s">
        <v>394</v>
      </c>
      <c r="I4" s="528" t="s">
        <v>394</v>
      </c>
      <c r="J4" s="528" t="s">
        <v>394</v>
      </c>
      <c r="K4" s="528" t="s">
        <v>394</v>
      </c>
      <c r="L4" s="528" t="s">
        <v>394</v>
      </c>
      <c r="M4" s="528" t="s">
        <v>394</v>
      </c>
      <c r="N4" s="529" t="s">
        <v>346</v>
      </c>
      <c r="O4" s="529" t="s">
        <v>345</v>
      </c>
      <c r="P4" s="529" t="s">
        <v>347</v>
      </c>
      <c r="Q4" s="523"/>
      <c r="R4" s="523"/>
      <c r="S4" s="523"/>
    </row>
    <row r="5" spans="1:19" s="532" customFormat="1" ht="10.5" customHeight="1">
      <c r="A5" s="1035" t="s">
        <v>30</v>
      </c>
      <c r="B5" s="1038" t="s">
        <v>103</v>
      </c>
      <c r="C5" s="1039"/>
      <c r="D5" s="530" t="s">
        <v>205</v>
      </c>
      <c r="E5" s="555">
        <v>150000</v>
      </c>
      <c r="F5" s="555">
        <v>170000</v>
      </c>
      <c r="G5" s="555">
        <v>175000</v>
      </c>
      <c r="H5" s="555">
        <v>125000</v>
      </c>
      <c r="I5" s="555">
        <v>150000</v>
      </c>
      <c r="J5" s="555">
        <v>100000</v>
      </c>
      <c r="K5" s="555">
        <v>100000</v>
      </c>
      <c r="L5" s="555">
        <v>100000</v>
      </c>
      <c r="M5" s="555">
        <v>100000</v>
      </c>
      <c r="N5" s="555">
        <v>0</v>
      </c>
      <c r="O5" s="555">
        <v>0</v>
      </c>
      <c r="P5" s="556">
        <f>N5-O5</f>
        <v>0</v>
      </c>
      <c r="Q5" s="531"/>
      <c r="R5" s="531"/>
      <c r="S5" s="531"/>
    </row>
    <row r="6" spans="1:19" s="532" customFormat="1" ht="10.5" customHeight="1" thickBot="1">
      <c r="A6" s="1036"/>
      <c r="B6" s="1040"/>
      <c r="C6" s="1041"/>
      <c r="D6" s="533" t="s">
        <v>176</v>
      </c>
      <c r="E6" s="557">
        <v>0</v>
      </c>
      <c r="F6" s="557">
        <v>0</v>
      </c>
      <c r="G6" s="557">
        <v>0</v>
      </c>
      <c r="H6" s="557">
        <v>0</v>
      </c>
      <c r="I6" s="557">
        <v>0</v>
      </c>
      <c r="J6" s="557">
        <v>0</v>
      </c>
      <c r="K6" s="557">
        <v>0</v>
      </c>
      <c r="L6" s="557">
        <v>0</v>
      </c>
      <c r="M6" s="557"/>
      <c r="N6" s="557">
        <v>0</v>
      </c>
      <c r="O6" s="557">
        <v>0</v>
      </c>
      <c r="P6" s="558">
        <f>N6-O6</f>
        <v>0</v>
      </c>
      <c r="Q6" s="531"/>
      <c r="R6" s="531"/>
      <c r="S6" s="531"/>
    </row>
    <row r="7" spans="1:19" s="532" customFormat="1" ht="12" customHeight="1" thickBot="1">
      <c r="A7" s="1037"/>
      <c r="B7" s="1042"/>
      <c r="C7" s="1043"/>
      <c r="D7" s="534" t="s">
        <v>214</v>
      </c>
      <c r="E7" s="559">
        <f aca="true" t="shared" si="0" ref="E7:P7">SUM(E5:E6)</f>
        <v>150000</v>
      </c>
      <c r="F7" s="559">
        <f t="shared" si="0"/>
        <v>170000</v>
      </c>
      <c r="G7" s="559">
        <f t="shared" si="0"/>
        <v>175000</v>
      </c>
      <c r="H7" s="559">
        <f t="shared" si="0"/>
        <v>125000</v>
      </c>
      <c r="I7" s="559">
        <f t="shared" si="0"/>
        <v>150000</v>
      </c>
      <c r="J7" s="559">
        <f>SUM(J5:J6)</f>
        <v>100000</v>
      </c>
      <c r="K7" s="559">
        <f>SUM(K5:K6)</f>
        <v>100000</v>
      </c>
      <c r="L7" s="559">
        <f>SUM(L5:L6)</f>
        <v>100000</v>
      </c>
      <c r="M7" s="559">
        <f>SUM(M5:M6)</f>
        <v>100000</v>
      </c>
      <c r="N7" s="559">
        <f t="shared" si="0"/>
        <v>0</v>
      </c>
      <c r="O7" s="559">
        <f t="shared" si="0"/>
        <v>0</v>
      </c>
      <c r="P7" s="560">
        <f t="shared" si="0"/>
        <v>0</v>
      </c>
      <c r="Q7" s="531"/>
      <c r="R7" s="531"/>
      <c r="S7" s="531"/>
    </row>
    <row r="8" spans="1:19" s="532" customFormat="1" ht="10.5" customHeight="1">
      <c r="A8" s="1062" t="s">
        <v>104</v>
      </c>
      <c r="B8" s="1038" t="s">
        <v>521</v>
      </c>
      <c r="C8" s="1039"/>
      <c r="D8" s="530" t="s">
        <v>205</v>
      </c>
      <c r="E8" s="555">
        <v>7310000</v>
      </c>
      <c r="F8" s="555">
        <v>8000000</v>
      </c>
      <c r="G8" s="555">
        <v>10068000</v>
      </c>
      <c r="H8" s="555">
        <v>9550000</v>
      </c>
      <c r="I8" s="555">
        <v>7450000</v>
      </c>
      <c r="J8" s="555">
        <v>11000000</v>
      </c>
      <c r="K8" s="555">
        <v>10600000</v>
      </c>
      <c r="L8" s="555">
        <v>11950000</v>
      </c>
      <c r="M8" s="555">
        <v>14280000</v>
      </c>
      <c r="N8" s="555">
        <v>0</v>
      </c>
      <c r="O8" s="555">
        <v>0</v>
      </c>
      <c r="P8" s="556">
        <f>N8-O8</f>
        <v>0</v>
      </c>
      <c r="Q8" s="531"/>
      <c r="R8" s="531"/>
      <c r="S8" s="531"/>
    </row>
    <row r="9" spans="1:19" s="532" customFormat="1" ht="10.5" customHeight="1" thickBot="1">
      <c r="A9" s="1063"/>
      <c r="B9" s="1040"/>
      <c r="C9" s="1041"/>
      <c r="D9" s="533" t="s">
        <v>176</v>
      </c>
      <c r="E9" s="557">
        <v>3930000</v>
      </c>
      <c r="F9" s="557">
        <v>0</v>
      </c>
      <c r="G9" s="557">
        <v>1000000</v>
      </c>
      <c r="H9" s="557">
        <v>4090000</v>
      </c>
      <c r="I9" s="557">
        <v>4000000</v>
      </c>
      <c r="J9" s="557">
        <v>0</v>
      </c>
      <c r="K9" s="557">
        <v>500000</v>
      </c>
      <c r="L9" s="557">
        <v>0</v>
      </c>
      <c r="M9" s="557"/>
      <c r="N9" s="557">
        <v>0</v>
      </c>
      <c r="O9" s="557">
        <v>0</v>
      </c>
      <c r="P9" s="558">
        <f>N9-O9</f>
        <v>0</v>
      </c>
      <c r="Q9" s="531"/>
      <c r="R9" s="531"/>
      <c r="S9" s="531"/>
    </row>
    <row r="10" spans="1:19" s="532" customFormat="1" ht="12" customHeight="1" thickBot="1">
      <c r="A10" s="1064"/>
      <c r="B10" s="1042"/>
      <c r="C10" s="1043"/>
      <c r="D10" s="535" t="s">
        <v>214</v>
      </c>
      <c r="E10" s="559">
        <f aca="true" t="shared" si="1" ref="E10:P10">SUM(E8:E9)</f>
        <v>11240000</v>
      </c>
      <c r="F10" s="559">
        <f t="shared" si="1"/>
        <v>8000000</v>
      </c>
      <c r="G10" s="559">
        <f t="shared" si="1"/>
        <v>11068000</v>
      </c>
      <c r="H10" s="559">
        <f t="shared" si="1"/>
        <v>13640000</v>
      </c>
      <c r="I10" s="559">
        <f t="shared" si="1"/>
        <v>11450000</v>
      </c>
      <c r="J10" s="559">
        <f>SUM(J8:J9)</f>
        <v>11000000</v>
      </c>
      <c r="K10" s="559">
        <f>SUM(K8:K9)</f>
        <v>11100000</v>
      </c>
      <c r="L10" s="559">
        <f>SUM(L8:L9)</f>
        <v>11950000</v>
      </c>
      <c r="M10" s="559">
        <f>SUM(M8:M9)</f>
        <v>14280000</v>
      </c>
      <c r="N10" s="559">
        <f t="shared" si="1"/>
        <v>0</v>
      </c>
      <c r="O10" s="559">
        <f t="shared" si="1"/>
        <v>0</v>
      </c>
      <c r="P10" s="560">
        <f t="shared" si="1"/>
        <v>0</v>
      </c>
      <c r="Q10" s="531"/>
      <c r="R10" s="531"/>
      <c r="S10" s="531"/>
    </row>
    <row r="11" spans="1:19" s="532" customFormat="1" ht="10.5" customHeight="1">
      <c r="A11" s="1062" t="s">
        <v>106</v>
      </c>
      <c r="B11" s="1038" t="s">
        <v>425</v>
      </c>
      <c r="C11" s="1039"/>
      <c r="D11" s="530" t="s">
        <v>205</v>
      </c>
      <c r="E11" s="555">
        <v>700000</v>
      </c>
      <c r="F11" s="555">
        <v>790000</v>
      </c>
      <c r="G11" s="555">
        <v>820000</v>
      </c>
      <c r="H11" s="555">
        <v>600000</v>
      </c>
      <c r="I11" s="555">
        <v>2000000</v>
      </c>
      <c r="J11" s="555">
        <v>300000</v>
      </c>
      <c r="K11" s="555">
        <v>300000</v>
      </c>
      <c r="L11" s="555">
        <v>100000</v>
      </c>
      <c r="M11" s="555">
        <v>100000</v>
      </c>
      <c r="N11" s="555">
        <v>0</v>
      </c>
      <c r="O11" s="555">
        <v>0</v>
      </c>
      <c r="P11" s="556">
        <f>N11-O11</f>
        <v>0</v>
      </c>
      <c r="Q11" s="531"/>
      <c r="R11" s="531"/>
      <c r="S11" s="531"/>
    </row>
    <row r="12" spans="1:19" s="532" customFormat="1" ht="10.5" customHeight="1" thickBot="1">
      <c r="A12" s="1063"/>
      <c r="B12" s="1040"/>
      <c r="C12" s="1041"/>
      <c r="D12" s="533" t="s">
        <v>176</v>
      </c>
      <c r="E12" s="557">
        <v>0</v>
      </c>
      <c r="F12" s="557">
        <v>0</v>
      </c>
      <c r="G12" s="557">
        <v>0</v>
      </c>
      <c r="H12" s="557">
        <v>0</v>
      </c>
      <c r="I12" s="557">
        <v>0</v>
      </c>
      <c r="J12" s="557">
        <v>0</v>
      </c>
      <c r="K12" s="557">
        <v>0</v>
      </c>
      <c r="L12" s="557">
        <v>0</v>
      </c>
      <c r="M12" s="557"/>
      <c r="N12" s="557">
        <v>0</v>
      </c>
      <c r="O12" s="557">
        <v>0</v>
      </c>
      <c r="P12" s="558">
        <f>N12-O12</f>
        <v>0</v>
      </c>
      <c r="Q12" s="531"/>
      <c r="R12" s="531"/>
      <c r="S12" s="531"/>
    </row>
    <row r="13" spans="1:19" s="532" customFormat="1" ht="12" customHeight="1" thickBot="1">
      <c r="A13" s="1064"/>
      <c r="B13" s="1042"/>
      <c r="C13" s="1043"/>
      <c r="D13" s="534" t="s">
        <v>214</v>
      </c>
      <c r="E13" s="559">
        <f aca="true" t="shared" si="2" ref="E13:P13">SUM(E11:E12)</f>
        <v>700000</v>
      </c>
      <c r="F13" s="559">
        <f t="shared" si="2"/>
        <v>790000</v>
      </c>
      <c r="G13" s="559">
        <f t="shared" si="2"/>
        <v>820000</v>
      </c>
      <c r="H13" s="559">
        <f t="shared" si="2"/>
        <v>600000</v>
      </c>
      <c r="I13" s="559">
        <f t="shared" si="2"/>
        <v>2000000</v>
      </c>
      <c r="J13" s="559">
        <f>SUM(J11:J12)</f>
        <v>300000</v>
      </c>
      <c r="K13" s="559">
        <f>SUM(K11:K12)</f>
        <v>300000</v>
      </c>
      <c r="L13" s="559">
        <f>SUM(L11:L12)</f>
        <v>100000</v>
      </c>
      <c r="M13" s="559">
        <f>SUM(M11:M12)</f>
        <v>100000</v>
      </c>
      <c r="N13" s="559">
        <f t="shared" si="2"/>
        <v>0</v>
      </c>
      <c r="O13" s="559">
        <f t="shared" si="2"/>
        <v>0</v>
      </c>
      <c r="P13" s="560">
        <f t="shared" si="2"/>
        <v>0</v>
      </c>
      <c r="Q13" s="531"/>
      <c r="R13" s="531"/>
      <c r="S13" s="531"/>
    </row>
    <row r="14" spans="1:19" s="532" customFormat="1" ht="10.5" customHeight="1">
      <c r="A14" s="1062" t="s">
        <v>51</v>
      </c>
      <c r="B14" s="1038" t="s">
        <v>458</v>
      </c>
      <c r="C14" s="1039"/>
      <c r="D14" s="530" t="s">
        <v>205</v>
      </c>
      <c r="E14" s="555">
        <v>600000</v>
      </c>
      <c r="F14" s="555">
        <v>980000</v>
      </c>
      <c r="G14" s="555">
        <v>1400000</v>
      </c>
      <c r="H14" s="555">
        <v>900000</v>
      </c>
      <c r="I14" s="555">
        <v>900000</v>
      </c>
      <c r="J14" s="555">
        <v>900000</v>
      </c>
      <c r="K14" s="555">
        <v>1000000</v>
      </c>
      <c r="L14" s="555">
        <v>1000000</v>
      </c>
      <c r="M14" s="555">
        <v>1500000</v>
      </c>
      <c r="N14" s="555">
        <v>0</v>
      </c>
      <c r="O14" s="555">
        <v>0</v>
      </c>
      <c r="P14" s="556">
        <f>N14-O14</f>
        <v>0</v>
      </c>
      <c r="Q14" s="531"/>
      <c r="R14" s="531"/>
      <c r="S14" s="531"/>
    </row>
    <row r="15" spans="1:19" s="532" customFormat="1" ht="10.5" customHeight="1" thickBot="1">
      <c r="A15" s="1063"/>
      <c r="B15" s="1040"/>
      <c r="C15" s="1041"/>
      <c r="D15" s="533" t="s">
        <v>176</v>
      </c>
      <c r="E15" s="557">
        <v>0</v>
      </c>
      <c r="F15" s="557">
        <v>0</v>
      </c>
      <c r="G15" s="557">
        <v>261000</v>
      </c>
      <c r="H15" s="557">
        <v>0</v>
      </c>
      <c r="I15" s="557">
        <v>0</v>
      </c>
      <c r="J15" s="557">
        <v>0</v>
      </c>
      <c r="K15" s="557">
        <v>0</v>
      </c>
      <c r="L15" s="557">
        <v>0</v>
      </c>
      <c r="M15" s="557"/>
      <c r="N15" s="557">
        <v>0</v>
      </c>
      <c r="O15" s="557">
        <v>0</v>
      </c>
      <c r="P15" s="558">
        <f>N15-O15</f>
        <v>0</v>
      </c>
      <c r="Q15" s="531"/>
      <c r="R15" s="531"/>
      <c r="S15" s="531"/>
    </row>
    <row r="16" spans="1:19" s="532" customFormat="1" ht="12" customHeight="1" thickBot="1">
      <c r="A16" s="1064"/>
      <c r="B16" s="1042"/>
      <c r="C16" s="1043"/>
      <c r="D16" s="534" t="s">
        <v>214</v>
      </c>
      <c r="E16" s="559">
        <f aca="true" t="shared" si="3" ref="E16:P16">SUM(E14:E15)</f>
        <v>600000</v>
      </c>
      <c r="F16" s="559">
        <f t="shared" si="3"/>
        <v>980000</v>
      </c>
      <c r="G16" s="559">
        <f t="shared" si="3"/>
        <v>1661000</v>
      </c>
      <c r="H16" s="559">
        <f t="shared" si="3"/>
        <v>900000</v>
      </c>
      <c r="I16" s="559">
        <f t="shared" si="3"/>
        <v>900000</v>
      </c>
      <c r="J16" s="559">
        <f>SUM(J14:J15)</f>
        <v>900000</v>
      </c>
      <c r="K16" s="559">
        <f>SUM(K14:K15)</f>
        <v>1000000</v>
      </c>
      <c r="L16" s="559">
        <f>SUM(L14:L15)</f>
        <v>1000000</v>
      </c>
      <c r="M16" s="559">
        <f>SUM(M14:M15)</f>
        <v>1500000</v>
      </c>
      <c r="N16" s="559">
        <f t="shared" si="3"/>
        <v>0</v>
      </c>
      <c r="O16" s="559">
        <f t="shared" si="3"/>
        <v>0</v>
      </c>
      <c r="P16" s="560">
        <f t="shared" si="3"/>
        <v>0</v>
      </c>
      <c r="Q16" s="531"/>
      <c r="R16" s="531"/>
      <c r="S16" s="531"/>
    </row>
    <row r="17" spans="1:19" s="532" customFormat="1" ht="10.5" customHeight="1">
      <c r="A17" s="1035" t="s">
        <v>30</v>
      </c>
      <c r="B17" s="1068" t="s">
        <v>501</v>
      </c>
      <c r="C17" s="1071" t="s">
        <v>479</v>
      </c>
      <c r="D17" s="536" t="s">
        <v>205</v>
      </c>
      <c r="E17" s="555">
        <v>500000</v>
      </c>
      <c r="F17" s="555">
        <v>623000</v>
      </c>
      <c r="G17" s="555">
        <v>750000</v>
      </c>
      <c r="H17" s="555">
        <v>340000</v>
      </c>
      <c r="I17" s="555">
        <v>310000</v>
      </c>
      <c r="J17" s="555">
        <v>0</v>
      </c>
      <c r="K17" s="555">
        <v>0</v>
      </c>
      <c r="L17" s="555">
        <v>500000</v>
      </c>
      <c r="M17" s="555">
        <v>1300000</v>
      </c>
      <c r="N17" s="555">
        <v>0</v>
      </c>
      <c r="O17" s="555">
        <v>0</v>
      </c>
      <c r="P17" s="556">
        <f>N17-O17</f>
        <v>0</v>
      </c>
      <c r="Q17" s="531"/>
      <c r="R17" s="531"/>
      <c r="S17" s="531"/>
    </row>
    <row r="18" spans="1:19" s="532" customFormat="1" ht="10.5" customHeight="1" thickBot="1">
      <c r="A18" s="1036"/>
      <c r="B18" s="1069"/>
      <c r="C18" s="1072"/>
      <c r="D18" s="537" t="s">
        <v>176</v>
      </c>
      <c r="E18" s="561">
        <v>770000</v>
      </c>
      <c r="F18" s="561">
        <v>1947000</v>
      </c>
      <c r="G18" s="561">
        <v>1756000</v>
      </c>
      <c r="H18" s="561">
        <v>1060000</v>
      </c>
      <c r="I18" s="561">
        <v>1790000</v>
      </c>
      <c r="J18" s="561">
        <v>0</v>
      </c>
      <c r="K18" s="561">
        <v>0</v>
      </c>
      <c r="L18" s="561">
        <v>2850000</v>
      </c>
      <c r="M18" s="561">
        <v>1520000</v>
      </c>
      <c r="N18" s="561">
        <v>0</v>
      </c>
      <c r="O18" s="561">
        <v>0</v>
      </c>
      <c r="P18" s="562">
        <f>N18-O18</f>
        <v>0</v>
      </c>
      <c r="Q18" s="531"/>
      <c r="R18" s="531"/>
      <c r="S18" s="531"/>
    </row>
    <row r="19" spans="1:19" s="532" customFormat="1" ht="12" customHeight="1" thickBot="1">
      <c r="A19" s="1036"/>
      <c r="B19" s="1069"/>
      <c r="C19" s="1073"/>
      <c r="D19" s="538" t="s">
        <v>214</v>
      </c>
      <c r="E19" s="563">
        <f aca="true" t="shared" si="4" ref="E19:P19">SUM(E17:E18)</f>
        <v>1270000</v>
      </c>
      <c r="F19" s="563">
        <f t="shared" si="4"/>
        <v>2570000</v>
      </c>
      <c r="G19" s="563">
        <f t="shared" si="4"/>
        <v>2506000</v>
      </c>
      <c r="H19" s="563">
        <f t="shared" si="4"/>
        <v>1400000</v>
      </c>
      <c r="I19" s="563">
        <f t="shared" si="4"/>
        <v>2100000</v>
      </c>
      <c r="J19" s="563">
        <f>SUM(J17:J18)</f>
        <v>0</v>
      </c>
      <c r="K19" s="563">
        <f>SUM(K17:K18)</f>
        <v>0</v>
      </c>
      <c r="L19" s="563">
        <f>SUM(L17:L18)</f>
        <v>3350000</v>
      </c>
      <c r="M19" s="563">
        <f>SUM(M17:M18)</f>
        <v>2820000</v>
      </c>
      <c r="N19" s="563">
        <f t="shared" si="4"/>
        <v>0</v>
      </c>
      <c r="O19" s="563">
        <f t="shared" si="4"/>
        <v>0</v>
      </c>
      <c r="P19" s="564">
        <f t="shared" si="4"/>
        <v>0</v>
      </c>
      <c r="Q19" s="531"/>
      <c r="R19" s="531"/>
      <c r="S19" s="531"/>
    </row>
    <row r="20" spans="1:19" s="532" customFormat="1" ht="10.5" customHeight="1">
      <c r="A20" s="1036"/>
      <c r="B20" s="1069"/>
      <c r="C20" s="1071" t="s">
        <v>480</v>
      </c>
      <c r="D20" s="536" t="s">
        <v>205</v>
      </c>
      <c r="E20" s="555">
        <v>400000</v>
      </c>
      <c r="F20" s="555">
        <v>650000</v>
      </c>
      <c r="G20" s="555">
        <v>600000</v>
      </c>
      <c r="H20" s="555">
        <v>500000</v>
      </c>
      <c r="I20" s="555">
        <v>350000</v>
      </c>
      <c r="J20" s="555">
        <v>0</v>
      </c>
      <c r="K20" s="555">
        <v>0</v>
      </c>
      <c r="L20" s="555">
        <v>200000</v>
      </c>
      <c r="M20" s="555">
        <v>700000</v>
      </c>
      <c r="N20" s="555">
        <v>0</v>
      </c>
      <c r="O20" s="555">
        <v>0</v>
      </c>
      <c r="P20" s="556">
        <f>N20-O20</f>
        <v>0</v>
      </c>
      <c r="Q20" s="531"/>
      <c r="R20" s="531"/>
      <c r="S20" s="531"/>
    </row>
    <row r="21" spans="1:19" s="532" customFormat="1" ht="10.5" customHeight="1" thickBot="1">
      <c r="A21" s="1036"/>
      <c r="B21" s="1069"/>
      <c r="C21" s="1072"/>
      <c r="D21" s="533" t="s">
        <v>176</v>
      </c>
      <c r="E21" s="557">
        <v>150000</v>
      </c>
      <c r="F21" s="557">
        <v>1400000</v>
      </c>
      <c r="G21" s="557">
        <v>450000</v>
      </c>
      <c r="H21" s="557">
        <v>0</v>
      </c>
      <c r="I21" s="557">
        <v>200000</v>
      </c>
      <c r="J21" s="557">
        <v>0</v>
      </c>
      <c r="K21" s="557">
        <v>0</v>
      </c>
      <c r="L21" s="557">
        <v>300000</v>
      </c>
      <c r="M21" s="557">
        <v>500000</v>
      </c>
      <c r="N21" s="557">
        <v>0</v>
      </c>
      <c r="O21" s="557">
        <v>0</v>
      </c>
      <c r="P21" s="562">
        <f>N21-O21</f>
        <v>0</v>
      </c>
      <c r="Q21" s="531"/>
      <c r="R21" s="531"/>
      <c r="S21" s="531"/>
    </row>
    <row r="22" spans="1:19" s="532" customFormat="1" ht="12" customHeight="1" thickBot="1">
      <c r="A22" s="1036"/>
      <c r="B22" s="1069"/>
      <c r="C22" s="1073"/>
      <c r="D22" s="538" t="s">
        <v>214</v>
      </c>
      <c r="E22" s="563">
        <f aca="true" t="shared" si="5" ref="E22:P22">SUM(E20:E21)</f>
        <v>550000</v>
      </c>
      <c r="F22" s="563">
        <f t="shared" si="5"/>
        <v>2050000</v>
      </c>
      <c r="G22" s="563">
        <f t="shared" si="5"/>
        <v>1050000</v>
      </c>
      <c r="H22" s="563">
        <f t="shared" si="5"/>
        <v>500000</v>
      </c>
      <c r="I22" s="563">
        <f t="shared" si="5"/>
        <v>550000</v>
      </c>
      <c r="J22" s="563">
        <f>SUM(J20:J21)</f>
        <v>0</v>
      </c>
      <c r="K22" s="563">
        <f>SUM(K20:K21)</f>
        <v>0</v>
      </c>
      <c r="L22" s="563">
        <f>SUM(L20:L21)</f>
        <v>500000</v>
      </c>
      <c r="M22" s="563">
        <f>SUM(M20:M21)</f>
        <v>1200000</v>
      </c>
      <c r="N22" s="563">
        <f t="shared" si="5"/>
        <v>0</v>
      </c>
      <c r="O22" s="563">
        <f t="shared" si="5"/>
        <v>0</v>
      </c>
      <c r="P22" s="564">
        <f t="shared" si="5"/>
        <v>0</v>
      </c>
      <c r="Q22" s="531"/>
      <c r="R22" s="531"/>
      <c r="S22" s="531"/>
    </row>
    <row r="23" spans="1:19" s="532" customFormat="1" ht="10.5" customHeight="1">
      <c r="A23" s="1036"/>
      <c r="B23" s="1069"/>
      <c r="C23" s="1071" t="s">
        <v>111</v>
      </c>
      <c r="D23" s="536" t="s">
        <v>205</v>
      </c>
      <c r="E23" s="555">
        <v>500000</v>
      </c>
      <c r="F23" s="555">
        <v>927000</v>
      </c>
      <c r="G23" s="555">
        <v>820000</v>
      </c>
      <c r="H23" s="555">
        <v>825000</v>
      </c>
      <c r="I23" s="555">
        <v>850000</v>
      </c>
      <c r="J23" s="555">
        <v>0</v>
      </c>
      <c r="K23" s="555">
        <v>0</v>
      </c>
      <c r="L23" s="555">
        <v>1000000</v>
      </c>
      <c r="M23" s="555">
        <v>2500000</v>
      </c>
      <c r="N23" s="555">
        <v>0</v>
      </c>
      <c r="O23" s="555">
        <v>0</v>
      </c>
      <c r="P23" s="556">
        <f>N23-O23</f>
        <v>0</v>
      </c>
      <c r="Q23" s="531"/>
      <c r="R23" s="531"/>
      <c r="S23" s="531"/>
    </row>
    <row r="24" spans="1:19" s="532" customFormat="1" ht="10.5" customHeight="1" thickBot="1">
      <c r="A24" s="1036"/>
      <c r="B24" s="1069"/>
      <c r="C24" s="1072"/>
      <c r="D24" s="533" t="s">
        <v>176</v>
      </c>
      <c r="E24" s="557">
        <v>0</v>
      </c>
      <c r="F24" s="557">
        <v>0</v>
      </c>
      <c r="G24" s="557">
        <v>0</v>
      </c>
      <c r="H24" s="557">
        <v>0</v>
      </c>
      <c r="I24" s="557">
        <v>0</v>
      </c>
      <c r="J24" s="557">
        <v>0</v>
      </c>
      <c r="K24" s="557">
        <v>0</v>
      </c>
      <c r="L24" s="557">
        <v>0</v>
      </c>
      <c r="M24" s="557"/>
      <c r="N24" s="557">
        <v>0</v>
      </c>
      <c r="O24" s="557">
        <v>0</v>
      </c>
      <c r="P24" s="562">
        <f>N24-O24</f>
        <v>0</v>
      </c>
      <c r="Q24" s="531"/>
      <c r="R24" s="531"/>
      <c r="S24" s="531"/>
    </row>
    <row r="25" spans="1:19" s="532" customFormat="1" ht="12" customHeight="1" thickBot="1">
      <c r="A25" s="1036"/>
      <c r="B25" s="1069"/>
      <c r="C25" s="1073"/>
      <c r="D25" s="538" t="s">
        <v>214</v>
      </c>
      <c r="E25" s="563">
        <f aca="true" t="shared" si="6" ref="E25:P25">SUM(E23:E24)</f>
        <v>500000</v>
      </c>
      <c r="F25" s="563">
        <f t="shared" si="6"/>
        <v>927000</v>
      </c>
      <c r="G25" s="563">
        <f t="shared" si="6"/>
        <v>820000</v>
      </c>
      <c r="H25" s="563">
        <f t="shared" si="6"/>
        <v>825000</v>
      </c>
      <c r="I25" s="563">
        <f t="shared" si="6"/>
        <v>850000</v>
      </c>
      <c r="J25" s="563">
        <f>SUM(J23:J24)</f>
        <v>0</v>
      </c>
      <c r="K25" s="563">
        <f>SUM(K23:K24)</f>
        <v>0</v>
      </c>
      <c r="L25" s="563">
        <f>SUM(L23:L24)</f>
        <v>1000000</v>
      </c>
      <c r="M25" s="563">
        <f>SUM(M23:M24)</f>
        <v>2500000</v>
      </c>
      <c r="N25" s="563">
        <f t="shared" si="6"/>
        <v>0</v>
      </c>
      <c r="O25" s="563">
        <f t="shared" si="6"/>
        <v>0</v>
      </c>
      <c r="P25" s="564">
        <f t="shared" si="6"/>
        <v>0</v>
      </c>
      <c r="Q25" s="531"/>
      <c r="R25" s="531"/>
      <c r="S25" s="531"/>
    </row>
    <row r="26" spans="1:19" s="532" customFormat="1" ht="10.5" customHeight="1">
      <c r="A26" s="1036"/>
      <c r="B26" s="1069"/>
      <c r="C26" s="1068" t="s">
        <v>214</v>
      </c>
      <c r="D26" s="539" t="s">
        <v>205</v>
      </c>
      <c r="E26" s="565">
        <f aca="true" t="shared" si="7" ref="E26:I27">E17+E20+E23</f>
        <v>1400000</v>
      </c>
      <c r="F26" s="565">
        <f t="shared" si="7"/>
        <v>2200000</v>
      </c>
      <c r="G26" s="565">
        <f t="shared" si="7"/>
        <v>2170000</v>
      </c>
      <c r="H26" s="565">
        <f t="shared" si="7"/>
        <v>1665000</v>
      </c>
      <c r="I26" s="565">
        <f t="shared" si="7"/>
        <v>1510000</v>
      </c>
      <c r="J26" s="565">
        <v>700000</v>
      </c>
      <c r="K26" s="565">
        <v>2000000</v>
      </c>
      <c r="L26" s="565">
        <f>L17+L20+L23</f>
        <v>1700000</v>
      </c>
      <c r="M26" s="565">
        <f>M17+M20+M23</f>
        <v>4500000</v>
      </c>
      <c r="N26" s="565">
        <v>0</v>
      </c>
      <c r="O26" s="565">
        <v>0</v>
      </c>
      <c r="P26" s="566">
        <f>N26-O26</f>
        <v>0</v>
      </c>
      <c r="Q26" s="531"/>
      <c r="R26" s="531"/>
      <c r="S26" s="531"/>
    </row>
    <row r="27" spans="1:19" s="532" customFormat="1" ht="10.5" customHeight="1" thickBot="1">
      <c r="A27" s="1036"/>
      <c r="B27" s="1069"/>
      <c r="C27" s="1069"/>
      <c r="D27" s="540" t="s">
        <v>176</v>
      </c>
      <c r="E27" s="567">
        <f t="shared" si="7"/>
        <v>920000</v>
      </c>
      <c r="F27" s="567">
        <f t="shared" si="7"/>
        <v>3347000</v>
      </c>
      <c r="G27" s="567">
        <f t="shared" si="7"/>
        <v>2206000</v>
      </c>
      <c r="H27" s="567">
        <f t="shared" si="7"/>
        <v>1060000</v>
      </c>
      <c r="I27" s="567">
        <f t="shared" si="7"/>
        <v>1990000</v>
      </c>
      <c r="J27" s="567">
        <v>3000000</v>
      </c>
      <c r="K27" s="567">
        <v>2500000</v>
      </c>
      <c r="L27" s="567">
        <f>L18+L21+L24</f>
        <v>3150000</v>
      </c>
      <c r="M27" s="567">
        <f>M18+M21+M24</f>
        <v>2020000</v>
      </c>
      <c r="N27" s="567">
        <f>N18+N21+N24</f>
        <v>0</v>
      </c>
      <c r="O27" s="567">
        <v>0</v>
      </c>
      <c r="P27" s="568">
        <f>N27-O27</f>
        <v>0</v>
      </c>
      <c r="Q27" s="531"/>
      <c r="R27" s="531"/>
      <c r="S27" s="531"/>
    </row>
    <row r="28" spans="1:19" s="532" customFormat="1" ht="12" customHeight="1" thickBot="1">
      <c r="A28" s="1037"/>
      <c r="B28" s="1070"/>
      <c r="C28" s="1070"/>
      <c r="D28" s="534" t="s">
        <v>214</v>
      </c>
      <c r="E28" s="559">
        <f aca="true" t="shared" si="8" ref="E28:P28">SUM(E26:E27)</f>
        <v>2320000</v>
      </c>
      <c r="F28" s="559">
        <f t="shared" si="8"/>
        <v>5547000</v>
      </c>
      <c r="G28" s="559">
        <f t="shared" si="8"/>
        <v>4376000</v>
      </c>
      <c r="H28" s="559">
        <f t="shared" si="8"/>
        <v>2725000</v>
      </c>
      <c r="I28" s="559">
        <f t="shared" si="8"/>
        <v>3500000</v>
      </c>
      <c r="J28" s="559">
        <f t="shared" si="8"/>
        <v>3700000</v>
      </c>
      <c r="K28" s="559">
        <f t="shared" si="8"/>
        <v>4500000</v>
      </c>
      <c r="L28" s="559">
        <f>SUM(L26:L27)</f>
        <v>4850000</v>
      </c>
      <c r="M28" s="559">
        <f>SUM(M26:M27)</f>
        <v>6520000</v>
      </c>
      <c r="N28" s="559">
        <f t="shared" si="8"/>
        <v>0</v>
      </c>
      <c r="O28" s="559">
        <f t="shared" si="8"/>
        <v>0</v>
      </c>
      <c r="P28" s="560">
        <f t="shared" si="8"/>
        <v>0</v>
      </c>
      <c r="Q28" s="531"/>
      <c r="R28" s="531"/>
      <c r="S28" s="531"/>
    </row>
    <row r="29" spans="1:19" s="532" customFormat="1" ht="10.5" customHeight="1">
      <c r="A29" s="1035" t="s">
        <v>473</v>
      </c>
      <c r="B29" s="1074" t="s">
        <v>424</v>
      </c>
      <c r="C29" s="1075"/>
      <c r="D29" s="530" t="s">
        <v>205</v>
      </c>
      <c r="E29" s="555">
        <v>0</v>
      </c>
      <c r="F29" s="555">
        <v>200000</v>
      </c>
      <c r="G29" s="555">
        <v>10000</v>
      </c>
      <c r="H29" s="555">
        <v>10000</v>
      </c>
      <c r="I29" s="555">
        <v>0</v>
      </c>
      <c r="J29" s="555">
        <v>0</v>
      </c>
      <c r="K29" s="555">
        <v>0</v>
      </c>
      <c r="L29" s="555">
        <v>0</v>
      </c>
      <c r="M29" s="555"/>
      <c r="N29" s="555">
        <v>0</v>
      </c>
      <c r="O29" s="555">
        <v>0</v>
      </c>
      <c r="P29" s="556">
        <f>N29-O29</f>
        <v>0</v>
      </c>
      <c r="Q29" s="531"/>
      <c r="R29" s="531"/>
      <c r="S29" s="531"/>
    </row>
    <row r="30" spans="1:19" s="532" customFormat="1" ht="10.5" customHeight="1" thickBot="1">
      <c r="A30" s="1036"/>
      <c r="B30" s="1076"/>
      <c r="C30" s="1077"/>
      <c r="D30" s="533" t="s">
        <v>176</v>
      </c>
      <c r="E30" s="557">
        <v>0</v>
      </c>
      <c r="F30" s="557">
        <v>0</v>
      </c>
      <c r="G30" s="557">
        <v>0</v>
      </c>
      <c r="H30" s="557">
        <v>0</v>
      </c>
      <c r="I30" s="557">
        <v>0</v>
      </c>
      <c r="J30" s="557">
        <v>0</v>
      </c>
      <c r="K30" s="557">
        <v>0</v>
      </c>
      <c r="L30" s="557">
        <v>0</v>
      </c>
      <c r="M30" s="557"/>
      <c r="N30" s="557">
        <v>0</v>
      </c>
      <c r="O30" s="557">
        <v>0</v>
      </c>
      <c r="P30" s="558">
        <f>N30-O30</f>
        <v>0</v>
      </c>
      <c r="Q30" s="531"/>
      <c r="R30" s="531"/>
      <c r="S30" s="531"/>
    </row>
    <row r="31" spans="1:19" s="532" customFormat="1" ht="12" customHeight="1" thickBot="1">
      <c r="A31" s="1037"/>
      <c r="B31" s="1078"/>
      <c r="C31" s="1079"/>
      <c r="D31" s="534" t="s">
        <v>214</v>
      </c>
      <c r="E31" s="559">
        <f aca="true" t="shared" si="9" ref="E31:P31">SUM(E29:E30)</f>
        <v>0</v>
      </c>
      <c r="F31" s="559">
        <f t="shared" si="9"/>
        <v>200000</v>
      </c>
      <c r="G31" s="559">
        <f t="shared" si="9"/>
        <v>10000</v>
      </c>
      <c r="H31" s="559">
        <f t="shared" si="9"/>
        <v>10000</v>
      </c>
      <c r="I31" s="559">
        <f t="shared" si="9"/>
        <v>0</v>
      </c>
      <c r="J31" s="559">
        <f>SUM(J29:J30)</f>
        <v>0</v>
      </c>
      <c r="K31" s="559">
        <f>SUM(K29:K30)</f>
        <v>0</v>
      </c>
      <c r="L31" s="559">
        <f>SUM(L29:L30)</f>
        <v>0</v>
      </c>
      <c r="M31" s="559">
        <f>SUM(M29:M30)</f>
        <v>0</v>
      </c>
      <c r="N31" s="559">
        <f t="shared" si="9"/>
        <v>0</v>
      </c>
      <c r="O31" s="559">
        <f t="shared" si="9"/>
        <v>0</v>
      </c>
      <c r="P31" s="560">
        <f t="shared" si="9"/>
        <v>0</v>
      </c>
      <c r="Q31" s="531"/>
      <c r="R31" s="531"/>
      <c r="S31" s="531"/>
    </row>
    <row r="32" spans="1:19" s="543" customFormat="1" ht="12" customHeight="1">
      <c r="A32" s="1017" t="s">
        <v>184</v>
      </c>
      <c r="B32" s="1018"/>
      <c r="C32" s="1019"/>
      <c r="D32" s="541" t="s">
        <v>205</v>
      </c>
      <c r="E32" s="569">
        <f aca="true" t="shared" si="10" ref="E32:P33">E5+E8+E11+E14+E26+E29</f>
        <v>10160000</v>
      </c>
      <c r="F32" s="569">
        <f t="shared" si="10"/>
        <v>12340000</v>
      </c>
      <c r="G32" s="569">
        <f t="shared" si="10"/>
        <v>14643000</v>
      </c>
      <c r="H32" s="569">
        <f t="shared" si="10"/>
        <v>12850000</v>
      </c>
      <c r="I32" s="569">
        <f t="shared" si="10"/>
        <v>12010000</v>
      </c>
      <c r="J32" s="569">
        <f t="shared" si="10"/>
        <v>13000000</v>
      </c>
      <c r="K32" s="569">
        <f t="shared" si="10"/>
        <v>14000000</v>
      </c>
      <c r="L32" s="569">
        <f>L5+L8+L11+L14+L26+L29</f>
        <v>14850000</v>
      </c>
      <c r="M32" s="569">
        <f>M5+M8+M11+M14+M26+M29</f>
        <v>20480000</v>
      </c>
      <c r="N32" s="569">
        <f t="shared" si="10"/>
        <v>0</v>
      </c>
      <c r="O32" s="569">
        <f t="shared" si="10"/>
        <v>0</v>
      </c>
      <c r="P32" s="569">
        <f t="shared" si="10"/>
        <v>0</v>
      </c>
      <c r="Q32" s="542"/>
      <c r="R32" s="542"/>
      <c r="S32" s="542"/>
    </row>
    <row r="33" spans="1:19" s="543" customFormat="1" ht="12" customHeight="1" thickBot="1">
      <c r="A33" s="1020"/>
      <c r="B33" s="1021"/>
      <c r="C33" s="1022"/>
      <c r="D33" s="544" t="s">
        <v>176</v>
      </c>
      <c r="E33" s="570">
        <f t="shared" si="10"/>
        <v>4850000</v>
      </c>
      <c r="F33" s="570">
        <f t="shared" si="10"/>
        <v>3347000</v>
      </c>
      <c r="G33" s="570">
        <f t="shared" si="10"/>
        <v>3467000</v>
      </c>
      <c r="H33" s="570">
        <f t="shared" si="10"/>
        <v>5150000</v>
      </c>
      <c r="I33" s="570">
        <f t="shared" si="10"/>
        <v>5990000</v>
      </c>
      <c r="J33" s="570">
        <f t="shared" si="10"/>
        <v>3000000</v>
      </c>
      <c r="K33" s="570">
        <f t="shared" si="10"/>
        <v>3000000</v>
      </c>
      <c r="L33" s="570">
        <f>L6+L9+L12+L15+L27+L30</f>
        <v>3150000</v>
      </c>
      <c r="M33" s="570">
        <f>M6+M9+M12+M15+M27+M30</f>
        <v>2020000</v>
      </c>
      <c r="N33" s="570">
        <f t="shared" si="10"/>
        <v>0</v>
      </c>
      <c r="O33" s="570">
        <f t="shared" si="10"/>
        <v>0</v>
      </c>
      <c r="P33" s="570">
        <f t="shared" si="10"/>
        <v>0</v>
      </c>
      <c r="Q33" s="542"/>
      <c r="R33" s="542"/>
      <c r="S33" s="542"/>
    </row>
    <row r="34" spans="1:19" s="547" customFormat="1" ht="12" customHeight="1" thickBot="1">
      <c r="A34" s="1023"/>
      <c r="B34" s="1024"/>
      <c r="C34" s="1025"/>
      <c r="D34" s="545" t="s">
        <v>214</v>
      </c>
      <c r="E34" s="571">
        <f aca="true" t="shared" si="11" ref="E34:P34">SUM(E32:E33)</f>
        <v>15010000</v>
      </c>
      <c r="F34" s="571">
        <f t="shared" si="11"/>
        <v>15687000</v>
      </c>
      <c r="G34" s="571">
        <f t="shared" si="11"/>
        <v>18110000</v>
      </c>
      <c r="H34" s="571">
        <f t="shared" si="11"/>
        <v>18000000</v>
      </c>
      <c r="I34" s="571">
        <f t="shared" si="11"/>
        <v>18000000</v>
      </c>
      <c r="J34" s="571">
        <f>SUM(J32:J33)</f>
        <v>16000000</v>
      </c>
      <c r="K34" s="571">
        <f>SUM(K32:K33)</f>
        <v>17000000</v>
      </c>
      <c r="L34" s="571">
        <f>SUM(L32:L33)</f>
        <v>18000000</v>
      </c>
      <c r="M34" s="571">
        <f>SUM(M32:M33)</f>
        <v>22500000</v>
      </c>
      <c r="N34" s="571">
        <f t="shared" si="11"/>
        <v>0</v>
      </c>
      <c r="O34" s="571">
        <f t="shared" si="11"/>
        <v>0</v>
      </c>
      <c r="P34" s="571">
        <f t="shared" si="11"/>
        <v>0</v>
      </c>
      <c r="Q34" s="546"/>
      <c r="R34" s="546"/>
      <c r="S34" s="546"/>
    </row>
    <row r="35" spans="1:19" s="532" customFormat="1" ht="10.5" customHeight="1">
      <c r="A35" s="1035" t="s">
        <v>30</v>
      </c>
      <c r="B35" s="1038" t="s">
        <v>522</v>
      </c>
      <c r="C35" s="1039"/>
      <c r="D35" s="530" t="s">
        <v>205</v>
      </c>
      <c r="E35" s="555">
        <v>0</v>
      </c>
      <c r="F35" s="555">
        <v>0</v>
      </c>
      <c r="G35" s="555">
        <v>0</v>
      </c>
      <c r="H35" s="555">
        <v>0</v>
      </c>
      <c r="I35" s="555">
        <v>0</v>
      </c>
      <c r="J35" s="555">
        <v>0</v>
      </c>
      <c r="K35" s="555">
        <v>400000</v>
      </c>
      <c r="L35" s="555">
        <v>400000</v>
      </c>
      <c r="M35" s="555">
        <v>450000</v>
      </c>
      <c r="N35" s="555">
        <v>0</v>
      </c>
      <c r="O35" s="555">
        <v>0</v>
      </c>
      <c r="P35" s="556">
        <f>N35-O35</f>
        <v>0</v>
      </c>
      <c r="Q35" s="531"/>
      <c r="R35" s="531"/>
      <c r="S35" s="531"/>
    </row>
    <row r="36" spans="1:19" s="532" customFormat="1" ht="10.5" customHeight="1" thickBot="1">
      <c r="A36" s="1036"/>
      <c r="B36" s="1040"/>
      <c r="C36" s="1041"/>
      <c r="D36" s="533" t="s">
        <v>176</v>
      </c>
      <c r="E36" s="557">
        <v>0</v>
      </c>
      <c r="F36" s="557">
        <v>0</v>
      </c>
      <c r="G36" s="557">
        <v>0</v>
      </c>
      <c r="H36" s="557">
        <v>0</v>
      </c>
      <c r="I36" s="557">
        <v>0</v>
      </c>
      <c r="J36" s="557">
        <v>0</v>
      </c>
      <c r="K36" s="557">
        <v>0</v>
      </c>
      <c r="L36" s="557">
        <v>0</v>
      </c>
      <c r="M36" s="557"/>
      <c r="N36" s="557">
        <v>0</v>
      </c>
      <c r="O36" s="557">
        <v>0</v>
      </c>
      <c r="P36" s="558">
        <f>N36-O36</f>
        <v>0</v>
      </c>
      <c r="Q36" s="531"/>
      <c r="R36" s="531"/>
      <c r="S36" s="531"/>
    </row>
    <row r="37" spans="1:19" s="532" customFormat="1" ht="12" customHeight="1" thickBot="1">
      <c r="A37" s="1037"/>
      <c r="B37" s="1042"/>
      <c r="C37" s="1043"/>
      <c r="D37" s="534" t="s">
        <v>214</v>
      </c>
      <c r="E37" s="559">
        <f aca="true" t="shared" si="12" ref="E37:P37">SUM(E35:E36)</f>
        <v>0</v>
      </c>
      <c r="F37" s="559">
        <f t="shared" si="12"/>
        <v>0</v>
      </c>
      <c r="G37" s="559">
        <f t="shared" si="12"/>
        <v>0</v>
      </c>
      <c r="H37" s="559">
        <f t="shared" si="12"/>
        <v>0</v>
      </c>
      <c r="I37" s="559">
        <f t="shared" si="12"/>
        <v>0</v>
      </c>
      <c r="J37" s="559">
        <f>SUM(J35:J36)</f>
        <v>0</v>
      </c>
      <c r="K37" s="559">
        <f>SUM(K35:K36)</f>
        <v>400000</v>
      </c>
      <c r="L37" s="559">
        <f>SUM(L35:L36)</f>
        <v>400000</v>
      </c>
      <c r="M37" s="559">
        <f>SUM(M35:M36)</f>
        <v>450000</v>
      </c>
      <c r="N37" s="559">
        <f t="shared" si="12"/>
        <v>0</v>
      </c>
      <c r="O37" s="559">
        <f t="shared" si="12"/>
        <v>0</v>
      </c>
      <c r="P37" s="560">
        <f t="shared" si="12"/>
        <v>0</v>
      </c>
      <c r="Q37" s="531"/>
      <c r="R37" s="531"/>
      <c r="S37" s="531"/>
    </row>
    <row r="38" spans="1:19" s="543" customFormat="1" ht="12" customHeight="1">
      <c r="A38" s="1017" t="s">
        <v>523</v>
      </c>
      <c r="B38" s="1018"/>
      <c r="C38" s="1019"/>
      <c r="D38" s="541" t="s">
        <v>205</v>
      </c>
      <c r="E38" s="569">
        <f>E35</f>
        <v>0</v>
      </c>
      <c r="F38" s="569">
        <f aca="true" t="shared" si="13" ref="F38:P39">F35</f>
        <v>0</v>
      </c>
      <c r="G38" s="569">
        <f t="shared" si="13"/>
        <v>0</v>
      </c>
      <c r="H38" s="569">
        <f t="shared" si="13"/>
        <v>0</v>
      </c>
      <c r="I38" s="569">
        <f t="shared" si="13"/>
        <v>0</v>
      </c>
      <c r="J38" s="569">
        <f t="shared" si="13"/>
        <v>0</v>
      </c>
      <c r="K38" s="569">
        <f t="shared" si="13"/>
        <v>400000</v>
      </c>
      <c r="L38" s="569">
        <f>L35</f>
        <v>400000</v>
      </c>
      <c r="M38" s="569">
        <f>M35</f>
        <v>450000</v>
      </c>
      <c r="N38" s="569">
        <f t="shared" si="13"/>
        <v>0</v>
      </c>
      <c r="O38" s="569">
        <f t="shared" si="13"/>
        <v>0</v>
      </c>
      <c r="P38" s="569">
        <f t="shared" si="13"/>
        <v>0</v>
      </c>
      <c r="Q38" s="542"/>
      <c r="R38" s="542"/>
      <c r="S38" s="542"/>
    </row>
    <row r="39" spans="1:19" s="543" customFormat="1" ht="12" customHeight="1" thickBot="1">
      <c r="A39" s="1020"/>
      <c r="B39" s="1021"/>
      <c r="C39" s="1022"/>
      <c r="D39" s="544" t="s">
        <v>176</v>
      </c>
      <c r="E39" s="570">
        <f>E36</f>
        <v>0</v>
      </c>
      <c r="F39" s="570">
        <f t="shared" si="13"/>
        <v>0</v>
      </c>
      <c r="G39" s="570">
        <f t="shared" si="13"/>
        <v>0</v>
      </c>
      <c r="H39" s="570">
        <f t="shared" si="13"/>
        <v>0</v>
      </c>
      <c r="I39" s="570">
        <f t="shared" si="13"/>
        <v>0</v>
      </c>
      <c r="J39" s="570">
        <f t="shared" si="13"/>
        <v>0</v>
      </c>
      <c r="K39" s="570">
        <f t="shared" si="13"/>
        <v>0</v>
      </c>
      <c r="L39" s="570">
        <f>L36</f>
        <v>0</v>
      </c>
      <c r="M39" s="570">
        <f>M36</f>
        <v>0</v>
      </c>
      <c r="N39" s="570">
        <f t="shared" si="13"/>
        <v>0</v>
      </c>
      <c r="O39" s="570">
        <f t="shared" si="13"/>
        <v>0</v>
      </c>
      <c r="P39" s="570">
        <f t="shared" si="13"/>
        <v>0</v>
      </c>
      <c r="Q39" s="542"/>
      <c r="R39" s="542"/>
      <c r="S39" s="542"/>
    </row>
    <row r="40" spans="1:19" s="547" customFormat="1" ht="12" customHeight="1" thickBot="1">
      <c r="A40" s="1023"/>
      <c r="B40" s="1024"/>
      <c r="C40" s="1025"/>
      <c r="D40" s="545" t="s">
        <v>214</v>
      </c>
      <c r="E40" s="571">
        <f aca="true" t="shared" si="14" ref="E40:P40">SUM(E38:E39)</f>
        <v>0</v>
      </c>
      <c r="F40" s="571">
        <f t="shared" si="14"/>
        <v>0</v>
      </c>
      <c r="G40" s="571">
        <f t="shared" si="14"/>
        <v>0</v>
      </c>
      <c r="H40" s="571">
        <f t="shared" si="14"/>
        <v>0</v>
      </c>
      <c r="I40" s="571">
        <f t="shared" si="14"/>
        <v>0</v>
      </c>
      <c r="J40" s="571">
        <f t="shared" si="14"/>
        <v>0</v>
      </c>
      <c r="K40" s="571">
        <f t="shared" si="14"/>
        <v>400000</v>
      </c>
      <c r="L40" s="571">
        <f>SUM(L38:L39)</f>
        <v>400000</v>
      </c>
      <c r="M40" s="571">
        <f>SUM(M38:M39)</f>
        <v>450000</v>
      </c>
      <c r="N40" s="571">
        <f t="shared" si="14"/>
        <v>0</v>
      </c>
      <c r="O40" s="571">
        <f t="shared" si="14"/>
        <v>0</v>
      </c>
      <c r="P40" s="571">
        <f t="shared" si="14"/>
        <v>0</v>
      </c>
      <c r="Q40" s="546"/>
      <c r="R40" s="546"/>
      <c r="S40" s="546"/>
    </row>
    <row r="41" spans="1:19" s="532" customFormat="1" ht="10.5" customHeight="1">
      <c r="A41" s="1062" t="s">
        <v>107</v>
      </c>
      <c r="B41" s="1038" t="s">
        <v>110</v>
      </c>
      <c r="C41" s="1039"/>
      <c r="D41" s="530" t="s">
        <v>205</v>
      </c>
      <c r="E41" s="555">
        <v>800000</v>
      </c>
      <c r="F41" s="555">
        <v>700000</v>
      </c>
      <c r="G41" s="555">
        <v>735000</v>
      </c>
      <c r="H41" s="555">
        <v>750000</v>
      </c>
      <c r="I41" s="555">
        <v>500000</v>
      </c>
      <c r="J41" s="555">
        <v>900000</v>
      </c>
      <c r="K41" s="555">
        <v>2500000</v>
      </c>
      <c r="L41" s="555">
        <v>750000</v>
      </c>
      <c r="M41" s="555">
        <v>2000</v>
      </c>
      <c r="N41" s="555">
        <v>0</v>
      </c>
      <c r="O41" s="555">
        <v>0</v>
      </c>
      <c r="P41" s="556">
        <f>N41-O41</f>
        <v>0</v>
      </c>
      <c r="Q41" s="531"/>
      <c r="R41" s="531"/>
      <c r="S41" s="531"/>
    </row>
    <row r="42" spans="1:19" s="532" customFormat="1" ht="10.5" customHeight="1" thickBot="1">
      <c r="A42" s="1063"/>
      <c r="B42" s="1040"/>
      <c r="C42" s="1041"/>
      <c r="D42" s="533" t="s">
        <v>176</v>
      </c>
      <c r="E42" s="557">
        <v>0</v>
      </c>
      <c r="F42" s="557">
        <v>0</v>
      </c>
      <c r="G42" s="557">
        <v>0</v>
      </c>
      <c r="H42" s="557">
        <v>0</v>
      </c>
      <c r="I42" s="557">
        <v>0</v>
      </c>
      <c r="J42" s="557">
        <v>0</v>
      </c>
      <c r="K42" s="557">
        <v>0</v>
      </c>
      <c r="L42" s="557">
        <v>0</v>
      </c>
      <c r="M42" s="557"/>
      <c r="N42" s="557">
        <v>0</v>
      </c>
      <c r="O42" s="557">
        <v>0</v>
      </c>
      <c r="P42" s="558">
        <f>N42-O42</f>
        <v>0</v>
      </c>
      <c r="Q42" s="531"/>
      <c r="R42" s="531"/>
      <c r="S42" s="531"/>
    </row>
    <row r="43" spans="1:19" s="532" customFormat="1" ht="12" customHeight="1" thickBot="1">
      <c r="A43" s="1064"/>
      <c r="B43" s="1042"/>
      <c r="C43" s="1043"/>
      <c r="D43" s="534" t="s">
        <v>214</v>
      </c>
      <c r="E43" s="559">
        <f aca="true" t="shared" si="15" ref="E43:P43">SUM(E41:E42)</f>
        <v>800000</v>
      </c>
      <c r="F43" s="559">
        <f t="shared" si="15"/>
        <v>700000</v>
      </c>
      <c r="G43" s="559">
        <f t="shared" si="15"/>
        <v>735000</v>
      </c>
      <c r="H43" s="559">
        <f t="shared" si="15"/>
        <v>750000</v>
      </c>
      <c r="I43" s="559">
        <f t="shared" si="15"/>
        <v>500000</v>
      </c>
      <c r="J43" s="559">
        <f t="shared" si="15"/>
        <v>900000</v>
      </c>
      <c r="K43" s="559">
        <f t="shared" si="15"/>
        <v>2500000</v>
      </c>
      <c r="L43" s="559">
        <f>SUM(L41:L42)</f>
        <v>750000</v>
      </c>
      <c r="M43" s="559">
        <f>SUM(M41:M42)</f>
        <v>2000</v>
      </c>
      <c r="N43" s="559">
        <f t="shared" si="15"/>
        <v>0</v>
      </c>
      <c r="O43" s="559">
        <f t="shared" si="15"/>
        <v>0</v>
      </c>
      <c r="P43" s="560">
        <f t="shared" si="15"/>
        <v>0</v>
      </c>
      <c r="Q43" s="531"/>
      <c r="R43" s="531"/>
      <c r="S43" s="531"/>
    </row>
    <row r="44" spans="1:19" s="543" customFormat="1" ht="12" customHeight="1">
      <c r="A44" s="1017" t="s">
        <v>426</v>
      </c>
      <c r="B44" s="1018"/>
      <c r="C44" s="1019"/>
      <c r="D44" s="541" t="s">
        <v>205</v>
      </c>
      <c r="E44" s="569">
        <f>E41</f>
        <v>800000</v>
      </c>
      <c r="F44" s="569">
        <f aca="true" t="shared" si="16" ref="F44:P45">F41</f>
        <v>700000</v>
      </c>
      <c r="G44" s="569">
        <f t="shared" si="16"/>
        <v>735000</v>
      </c>
      <c r="H44" s="569">
        <f t="shared" si="16"/>
        <v>750000</v>
      </c>
      <c r="I44" s="569">
        <f t="shared" si="16"/>
        <v>500000</v>
      </c>
      <c r="J44" s="569">
        <f t="shared" si="16"/>
        <v>900000</v>
      </c>
      <c r="K44" s="569">
        <f t="shared" si="16"/>
        <v>2500000</v>
      </c>
      <c r="L44" s="569">
        <f>L41</f>
        <v>750000</v>
      </c>
      <c r="M44" s="569">
        <f>M41</f>
        <v>2000</v>
      </c>
      <c r="N44" s="569">
        <f t="shared" si="16"/>
        <v>0</v>
      </c>
      <c r="O44" s="569">
        <f t="shared" si="16"/>
        <v>0</v>
      </c>
      <c r="P44" s="569">
        <f t="shared" si="16"/>
        <v>0</v>
      </c>
      <c r="Q44" s="542"/>
      <c r="R44" s="542"/>
      <c r="S44" s="542"/>
    </row>
    <row r="45" spans="1:19" s="543" customFormat="1" ht="12" customHeight="1" thickBot="1">
      <c r="A45" s="1020"/>
      <c r="B45" s="1021"/>
      <c r="C45" s="1022"/>
      <c r="D45" s="544" t="s">
        <v>176</v>
      </c>
      <c r="E45" s="570">
        <f>E42</f>
        <v>0</v>
      </c>
      <c r="F45" s="570">
        <f t="shared" si="16"/>
        <v>0</v>
      </c>
      <c r="G45" s="570">
        <f t="shared" si="16"/>
        <v>0</v>
      </c>
      <c r="H45" s="570">
        <f t="shared" si="16"/>
        <v>0</v>
      </c>
      <c r="I45" s="570">
        <f t="shared" si="16"/>
        <v>0</v>
      </c>
      <c r="J45" s="570">
        <f t="shared" si="16"/>
        <v>0</v>
      </c>
      <c r="K45" s="570">
        <f t="shared" si="16"/>
        <v>0</v>
      </c>
      <c r="L45" s="570">
        <f>L42</f>
        <v>0</v>
      </c>
      <c r="M45" s="570">
        <f>M42</f>
        <v>0</v>
      </c>
      <c r="N45" s="570">
        <f t="shared" si="16"/>
        <v>0</v>
      </c>
      <c r="O45" s="570">
        <f t="shared" si="16"/>
        <v>0</v>
      </c>
      <c r="P45" s="570">
        <f t="shared" si="16"/>
        <v>0</v>
      </c>
      <c r="Q45" s="542"/>
      <c r="R45" s="542"/>
      <c r="S45" s="542"/>
    </row>
    <row r="46" spans="1:19" s="547" customFormat="1" ht="12" customHeight="1" thickBot="1">
      <c r="A46" s="1023"/>
      <c r="B46" s="1024"/>
      <c r="C46" s="1025"/>
      <c r="D46" s="545" t="s">
        <v>214</v>
      </c>
      <c r="E46" s="571">
        <f aca="true" t="shared" si="17" ref="E46:P46">SUM(E44:E45)</f>
        <v>800000</v>
      </c>
      <c r="F46" s="571">
        <f t="shared" si="17"/>
        <v>700000</v>
      </c>
      <c r="G46" s="571">
        <f t="shared" si="17"/>
        <v>735000</v>
      </c>
      <c r="H46" s="571">
        <f t="shared" si="17"/>
        <v>750000</v>
      </c>
      <c r="I46" s="571">
        <f t="shared" si="17"/>
        <v>500000</v>
      </c>
      <c r="J46" s="571">
        <f>SUM(J44:J45)</f>
        <v>900000</v>
      </c>
      <c r="K46" s="571">
        <f>SUM(K44:K45)</f>
        <v>2500000</v>
      </c>
      <c r="L46" s="571">
        <f>SUM(L44:L45)</f>
        <v>750000</v>
      </c>
      <c r="M46" s="571">
        <f>SUM(M44:M45)</f>
        <v>2000</v>
      </c>
      <c r="N46" s="571">
        <f t="shared" si="17"/>
        <v>0</v>
      </c>
      <c r="O46" s="571">
        <f t="shared" si="17"/>
        <v>0</v>
      </c>
      <c r="P46" s="571">
        <f t="shared" si="17"/>
        <v>0</v>
      </c>
      <c r="Q46" s="546"/>
      <c r="R46" s="546"/>
      <c r="S46" s="546"/>
    </row>
    <row r="47" spans="1:18" s="524" customFormat="1" ht="18.75" customHeight="1" thickBot="1">
      <c r="A47" s="1065" t="s">
        <v>773</v>
      </c>
      <c r="B47" s="1066"/>
      <c r="C47" s="1066"/>
      <c r="D47" s="1066"/>
      <c r="E47" s="1066"/>
      <c r="F47" s="1066"/>
      <c r="G47" s="1066"/>
      <c r="H47" s="1066"/>
      <c r="I47" s="1066"/>
      <c r="J47" s="1066"/>
      <c r="K47" s="1066"/>
      <c r="L47" s="1066"/>
      <c r="M47" s="1066"/>
      <c r="N47" s="1066"/>
      <c r="O47" s="1066"/>
      <c r="P47" s="1067"/>
      <c r="Q47" s="523"/>
      <c r="R47" s="523"/>
    </row>
    <row r="48" spans="1:19" s="524" customFormat="1" ht="15" customHeight="1" thickBot="1">
      <c r="A48" s="1044" t="s">
        <v>484</v>
      </c>
      <c r="B48" s="1047" t="s">
        <v>485</v>
      </c>
      <c r="C48" s="1048"/>
      <c r="D48" s="1053" t="s">
        <v>208</v>
      </c>
      <c r="E48" s="1056" t="s">
        <v>207</v>
      </c>
      <c r="F48" s="1057"/>
      <c r="G48" s="1057"/>
      <c r="H48" s="1057"/>
      <c r="I48" s="1057"/>
      <c r="J48" s="1057"/>
      <c r="K48" s="1057"/>
      <c r="L48" s="1057"/>
      <c r="M48" s="1057"/>
      <c r="N48" s="1057"/>
      <c r="O48" s="1057"/>
      <c r="P48" s="1058"/>
      <c r="Q48" s="523"/>
      <c r="R48" s="523"/>
      <c r="S48" s="523"/>
    </row>
    <row r="49" spans="1:19" s="527" customFormat="1" ht="15" customHeight="1" thickBot="1">
      <c r="A49" s="1045"/>
      <c r="B49" s="1049"/>
      <c r="C49" s="1050"/>
      <c r="D49" s="1054"/>
      <c r="E49" s="525" t="s">
        <v>185</v>
      </c>
      <c r="F49" s="525" t="s">
        <v>186</v>
      </c>
      <c r="G49" s="525" t="s">
        <v>169</v>
      </c>
      <c r="H49" s="525" t="s">
        <v>392</v>
      </c>
      <c r="I49" s="525" t="s">
        <v>393</v>
      </c>
      <c r="J49" s="525" t="s">
        <v>170</v>
      </c>
      <c r="K49" s="525" t="s">
        <v>83</v>
      </c>
      <c r="L49" s="525" t="s">
        <v>367</v>
      </c>
      <c r="M49" s="733" t="s">
        <v>504</v>
      </c>
      <c r="N49" s="1059" t="s">
        <v>524</v>
      </c>
      <c r="O49" s="1060"/>
      <c r="P49" s="1061"/>
      <c r="Q49" s="526"/>
      <c r="R49" s="526"/>
      <c r="S49" s="526"/>
    </row>
    <row r="50" spans="1:19" s="524" customFormat="1" ht="33" customHeight="1" thickBot="1">
      <c r="A50" s="1046"/>
      <c r="B50" s="1051"/>
      <c r="C50" s="1052"/>
      <c r="D50" s="1055"/>
      <c r="E50" s="528" t="s">
        <v>394</v>
      </c>
      <c r="F50" s="528" t="s">
        <v>394</v>
      </c>
      <c r="G50" s="528" t="s">
        <v>394</v>
      </c>
      <c r="H50" s="528" t="s">
        <v>394</v>
      </c>
      <c r="I50" s="528" t="s">
        <v>394</v>
      </c>
      <c r="J50" s="528" t="s">
        <v>394</v>
      </c>
      <c r="K50" s="528" t="s">
        <v>394</v>
      </c>
      <c r="L50" s="528" t="s">
        <v>394</v>
      </c>
      <c r="M50" s="528" t="s">
        <v>394</v>
      </c>
      <c r="N50" s="529" t="s">
        <v>346</v>
      </c>
      <c r="O50" s="529" t="s">
        <v>345</v>
      </c>
      <c r="P50" s="529" t="s">
        <v>347</v>
      </c>
      <c r="Q50" s="523"/>
      <c r="R50" s="523"/>
      <c r="S50" s="523"/>
    </row>
    <row r="51" spans="1:19" s="532" customFormat="1" ht="10.5" customHeight="1">
      <c r="A51" s="1062" t="s">
        <v>503</v>
      </c>
      <c r="B51" s="1038" t="s">
        <v>502</v>
      </c>
      <c r="C51" s="1039"/>
      <c r="D51" s="530" t="s">
        <v>205</v>
      </c>
      <c r="E51" s="555">
        <v>0</v>
      </c>
      <c r="F51" s="555">
        <v>0</v>
      </c>
      <c r="G51" s="555">
        <v>0</v>
      </c>
      <c r="H51" s="555">
        <v>0</v>
      </c>
      <c r="I51" s="555">
        <v>0</v>
      </c>
      <c r="J51" s="555">
        <v>3500000</v>
      </c>
      <c r="K51" s="555">
        <v>3500000</v>
      </c>
      <c r="L51" s="555">
        <v>3989000</v>
      </c>
      <c r="M51" s="555">
        <v>100000</v>
      </c>
      <c r="N51" s="555">
        <v>0</v>
      </c>
      <c r="O51" s="555">
        <v>0</v>
      </c>
      <c r="P51" s="556">
        <f>N51-O51</f>
        <v>0</v>
      </c>
      <c r="Q51" s="531"/>
      <c r="R51" s="531"/>
      <c r="S51" s="531"/>
    </row>
    <row r="52" spans="1:19" s="532" customFormat="1" ht="10.5" customHeight="1" thickBot="1">
      <c r="A52" s="1063"/>
      <c r="B52" s="1040"/>
      <c r="C52" s="1041"/>
      <c r="D52" s="533" t="s">
        <v>176</v>
      </c>
      <c r="E52" s="557">
        <v>0</v>
      </c>
      <c r="F52" s="557">
        <v>0</v>
      </c>
      <c r="G52" s="557">
        <v>0</v>
      </c>
      <c r="H52" s="557">
        <v>0</v>
      </c>
      <c r="I52" s="557">
        <v>0</v>
      </c>
      <c r="J52" s="557">
        <v>0</v>
      </c>
      <c r="K52" s="557">
        <v>0</v>
      </c>
      <c r="L52" s="557">
        <v>0</v>
      </c>
      <c r="M52" s="557"/>
      <c r="N52" s="557">
        <v>0</v>
      </c>
      <c r="O52" s="557">
        <v>0</v>
      </c>
      <c r="P52" s="558">
        <f>N52-O52</f>
        <v>0</v>
      </c>
      <c r="Q52" s="531"/>
      <c r="R52" s="531"/>
      <c r="S52" s="531"/>
    </row>
    <row r="53" spans="1:19" s="532" customFormat="1" ht="9.75" customHeight="1" thickBot="1">
      <c r="A53" s="1064"/>
      <c r="B53" s="1042"/>
      <c r="C53" s="1043"/>
      <c r="D53" s="534" t="s">
        <v>214</v>
      </c>
      <c r="E53" s="559">
        <f aca="true" t="shared" si="18" ref="E53:P53">SUM(E51:E52)</f>
        <v>0</v>
      </c>
      <c r="F53" s="559">
        <f t="shared" si="18"/>
        <v>0</v>
      </c>
      <c r="G53" s="559">
        <f t="shared" si="18"/>
        <v>0</v>
      </c>
      <c r="H53" s="559">
        <f t="shared" si="18"/>
        <v>0</v>
      </c>
      <c r="I53" s="559">
        <f t="shared" si="18"/>
        <v>0</v>
      </c>
      <c r="J53" s="559">
        <f>SUM(J51:J52)</f>
        <v>3500000</v>
      </c>
      <c r="K53" s="559">
        <f>SUM(K51:K52)</f>
        <v>3500000</v>
      </c>
      <c r="L53" s="559">
        <f>SUM(L51:L52)</f>
        <v>3989000</v>
      </c>
      <c r="M53" s="559">
        <f>SUM(M51:M52)</f>
        <v>100000</v>
      </c>
      <c r="N53" s="559">
        <f t="shared" si="18"/>
        <v>0</v>
      </c>
      <c r="O53" s="559">
        <f t="shared" si="18"/>
        <v>0</v>
      </c>
      <c r="P53" s="560">
        <f t="shared" si="18"/>
        <v>0</v>
      </c>
      <c r="Q53" s="531"/>
      <c r="R53" s="531"/>
      <c r="S53" s="531"/>
    </row>
    <row r="54" spans="1:19" s="532" customFormat="1" ht="10.5" customHeight="1">
      <c r="A54" s="1035" t="s">
        <v>30</v>
      </c>
      <c r="B54" s="1038" t="s">
        <v>390</v>
      </c>
      <c r="C54" s="1039"/>
      <c r="D54" s="530" t="s">
        <v>205</v>
      </c>
      <c r="E54" s="555">
        <v>0</v>
      </c>
      <c r="F54" s="555">
        <v>0</v>
      </c>
      <c r="G54" s="555">
        <v>0</v>
      </c>
      <c r="H54" s="555">
        <v>0</v>
      </c>
      <c r="I54" s="555">
        <v>0</v>
      </c>
      <c r="J54" s="555">
        <v>0</v>
      </c>
      <c r="K54" s="555">
        <v>0</v>
      </c>
      <c r="L54" s="555">
        <v>0</v>
      </c>
      <c r="M54" s="555"/>
      <c r="N54" s="555">
        <v>0</v>
      </c>
      <c r="O54" s="555">
        <v>0</v>
      </c>
      <c r="P54" s="556">
        <f>N54-O54</f>
        <v>0</v>
      </c>
      <c r="Q54" s="531"/>
      <c r="R54" s="531"/>
      <c r="S54" s="531"/>
    </row>
    <row r="55" spans="1:19" s="532" customFormat="1" ht="10.5" customHeight="1" thickBot="1">
      <c r="A55" s="1036"/>
      <c r="B55" s="1040"/>
      <c r="C55" s="1041"/>
      <c r="D55" s="533" t="s">
        <v>176</v>
      </c>
      <c r="E55" s="557">
        <v>350000</v>
      </c>
      <c r="F55" s="557">
        <v>250000</v>
      </c>
      <c r="G55" s="557">
        <v>10000</v>
      </c>
      <c r="H55" s="557">
        <v>10000</v>
      </c>
      <c r="I55" s="557">
        <v>10000</v>
      </c>
      <c r="J55" s="557">
        <v>10000</v>
      </c>
      <c r="K55" s="557">
        <v>10000</v>
      </c>
      <c r="L55" s="557">
        <v>11000</v>
      </c>
      <c r="M55" s="557"/>
      <c r="N55" s="557">
        <v>0</v>
      </c>
      <c r="O55" s="557">
        <v>0</v>
      </c>
      <c r="P55" s="558">
        <f>N55-O55</f>
        <v>0</v>
      </c>
      <c r="Q55" s="531"/>
      <c r="R55" s="531"/>
      <c r="S55" s="531"/>
    </row>
    <row r="56" spans="1:19" s="532" customFormat="1" ht="9.75" customHeight="1" thickBot="1">
      <c r="A56" s="1037"/>
      <c r="B56" s="1042"/>
      <c r="C56" s="1043"/>
      <c r="D56" s="534" t="s">
        <v>214</v>
      </c>
      <c r="E56" s="559">
        <f aca="true" t="shared" si="19" ref="E56:P56">SUM(E54:E55)</f>
        <v>350000</v>
      </c>
      <c r="F56" s="559">
        <f t="shared" si="19"/>
        <v>250000</v>
      </c>
      <c r="G56" s="559">
        <f t="shared" si="19"/>
        <v>10000</v>
      </c>
      <c r="H56" s="559">
        <f t="shared" si="19"/>
        <v>10000</v>
      </c>
      <c r="I56" s="559">
        <f t="shared" si="19"/>
        <v>10000</v>
      </c>
      <c r="J56" s="559">
        <f>SUM(J54:J55)</f>
        <v>10000</v>
      </c>
      <c r="K56" s="559">
        <f>SUM(K54:K55)</f>
        <v>10000</v>
      </c>
      <c r="L56" s="559">
        <f>SUM(L54:L55)</f>
        <v>11000</v>
      </c>
      <c r="M56" s="559">
        <f>SUM(M54:M55)</f>
        <v>0</v>
      </c>
      <c r="N56" s="559">
        <f t="shared" si="19"/>
        <v>0</v>
      </c>
      <c r="O56" s="559">
        <f t="shared" si="19"/>
        <v>0</v>
      </c>
      <c r="P56" s="560">
        <f t="shared" si="19"/>
        <v>0</v>
      </c>
      <c r="Q56" s="531"/>
      <c r="R56" s="531"/>
      <c r="S56" s="531"/>
    </row>
    <row r="57" spans="1:19" s="532" customFormat="1" ht="10.5" customHeight="1">
      <c r="A57" s="1035" t="s">
        <v>30</v>
      </c>
      <c r="B57" s="1038"/>
      <c r="C57" s="1039"/>
      <c r="D57" s="530" t="s">
        <v>205</v>
      </c>
      <c r="E57" s="555">
        <v>0</v>
      </c>
      <c r="F57" s="555">
        <v>0</v>
      </c>
      <c r="G57" s="555">
        <v>0</v>
      </c>
      <c r="H57" s="555">
        <v>0</v>
      </c>
      <c r="I57" s="555">
        <v>0</v>
      </c>
      <c r="J57" s="555">
        <v>0</v>
      </c>
      <c r="K57" s="555">
        <v>0</v>
      </c>
      <c r="L57" s="555">
        <v>0</v>
      </c>
      <c r="M57" s="555"/>
      <c r="N57" s="555">
        <v>0</v>
      </c>
      <c r="O57" s="555">
        <v>0</v>
      </c>
      <c r="P57" s="556">
        <f>N57-O57</f>
        <v>0</v>
      </c>
      <c r="Q57" s="531"/>
      <c r="R57" s="531"/>
      <c r="S57" s="531"/>
    </row>
    <row r="58" spans="1:19" s="532" customFormat="1" ht="10.5" customHeight="1" thickBot="1">
      <c r="A58" s="1036"/>
      <c r="B58" s="1040"/>
      <c r="C58" s="1041"/>
      <c r="D58" s="533" t="s">
        <v>176</v>
      </c>
      <c r="E58" s="557">
        <v>0</v>
      </c>
      <c r="F58" s="557">
        <v>0</v>
      </c>
      <c r="G58" s="557">
        <v>0</v>
      </c>
      <c r="H58" s="557">
        <v>0</v>
      </c>
      <c r="I58" s="557">
        <v>0</v>
      </c>
      <c r="J58" s="557">
        <v>0</v>
      </c>
      <c r="K58" s="557">
        <v>0</v>
      </c>
      <c r="L58" s="557">
        <v>0</v>
      </c>
      <c r="M58" s="557"/>
      <c r="N58" s="557">
        <v>0</v>
      </c>
      <c r="O58" s="557">
        <v>0</v>
      </c>
      <c r="P58" s="558">
        <f>N58-O58</f>
        <v>0</v>
      </c>
      <c r="Q58" s="531"/>
      <c r="R58" s="531"/>
      <c r="S58" s="531"/>
    </row>
    <row r="59" spans="1:19" s="532" customFormat="1" ht="9.75" customHeight="1" thickBot="1">
      <c r="A59" s="1037"/>
      <c r="B59" s="1042"/>
      <c r="C59" s="1043"/>
      <c r="D59" s="534" t="s">
        <v>214</v>
      </c>
      <c r="E59" s="559">
        <f aca="true" t="shared" si="20" ref="E59:P59">SUM(E57:E58)</f>
        <v>0</v>
      </c>
      <c r="F59" s="559">
        <f t="shared" si="20"/>
        <v>0</v>
      </c>
      <c r="G59" s="559">
        <f t="shared" si="20"/>
        <v>0</v>
      </c>
      <c r="H59" s="559">
        <f t="shared" si="20"/>
        <v>0</v>
      </c>
      <c r="I59" s="559">
        <f t="shared" si="20"/>
        <v>0</v>
      </c>
      <c r="J59" s="559">
        <f>SUM(J57:J58)</f>
        <v>0</v>
      </c>
      <c r="K59" s="559">
        <f>SUM(K57:K58)</f>
        <v>0</v>
      </c>
      <c r="L59" s="559">
        <f>SUM(L57:L58)</f>
        <v>0</v>
      </c>
      <c r="M59" s="559">
        <f>SUM(M57:M58)</f>
        <v>0</v>
      </c>
      <c r="N59" s="559">
        <f t="shared" si="20"/>
        <v>0</v>
      </c>
      <c r="O59" s="559">
        <f t="shared" si="20"/>
        <v>0</v>
      </c>
      <c r="P59" s="560">
        <f t="shared" si="20"/>
        <v>0</v>
      </c>
      <c r="Q59" s="531"/>
      <c r="R59" s="531"/>
      <c r="S59" s="531"/>
    </row>
    <row r="60" spans="1:19" s="532" customFormat="1" ht="10.5" customHeight="1">
      <c r="A60" s="1035" t="s">
        <v>30</v>
      </c>
      <c r="B60" s="1038"/>
      <c r="C60" s="1039"/>
      <c r="D60" s="530" t="s">
        <v>205</v>
      </c>
      <c r="E60" s="555">
        <v>0</v>
      </c>
      <c r="F60" s="555">
        <v>0</v>
      </c>
      <c r="G60" s="555">
        <v>0</v>
      </c>
      <c r="H60" s="555">
        <v>0</v>
      </c>
      <c r="I60" s="555">
        <v>0</v>
      </c>
      <c r="J60" s="555">
        <v>0</v>
      </c>
      <c r="K60" s="555">
        <v>0</v>
      </c>
      <c r="L60" s="555">
        <v>0</v>
      </c>
      <c r="M60" s="555"/>
      <c r="N60" s="555">
        <v>0</v>
      </c>
      <c r="O60" s="555">
        <v>0</v>
      </c>
      <c r="P60" s="556">
        <f>N60-O60</f>
        <v>0</v>
      </c>
      <c r="Q60" s="531"/>
      <c r="R60" s="531"/>
      <c r="S60" s="531"/>
    </row>
    <row r="61" spans="1:19" s="532" customFormat="1" ht="10.5" customHeight="1" thickBot="1">
      <c r="A61" s="1036"/>
      <c r="B61" s="1040"/>
      <c r="C61" s="1041"/>
      <c r="D61" s="533" t="s">
        <v>176</v>
      </c>
      <c r="E61" s="557">
        <v>0</v>
      </c>
      <c r="F61" s="557">
        <v>0</v>
      </c>
      <c r="G61" s="557">
        <v>0</v>
      </c>
      <c r="H61" s="557">
        <v>0</v>
      </c>
      <c r="I61" s="557">
        <v>0</v>
      </c>
      <c r="J61" s="557">
        <v>0</v>
      </c>
      <c r="K61" s="557">
        <v>0</v>
      </c>
      <c r="L61" s="557">
        <v>0</v>
      </c>
      <c r="M61" s="557"/>
      <c r="N61" s="557">
        <v>0</v>
      </c>
      <c r="O61" s="557">
        <v>0</v>
      </c>
      <c r="P61" s="558">
        <f>N61-O61</f>
        <v>0</v>
      </c>
      <c r="Q61" s="531"/>
      <c r="R61" s="531"/>
      <c r="S61" s="531"/>
    </row>
    <row r="62" spans="1:19" s="532" customFormat="1" ht="9.75" customHeight="1" thickBot="1">
      <c r="A62" s="1037"/>
      <c r="B62" s="1042"/>
      <c r="C62" s="1043"/>
      <c r="D62" s="534" t="s">
        <v>214</v>
      </c>
      <c r="E62" s="559">
        <f aca="true" t="shared" si="21" ref="E62:P62">SUM(E60:E61)</f>
        <v>0</v>
      </c>
      <c r="F62" s="559">
        <f t="shared" si="21"/>
        <v>0</v>
      </c>
      <c r="G62" s="559">
        <f t="shared" si="21"/>
        <v>0</v>
      </c>
      <c r="H62" s="559">
        <f t="shared" si="21"/>
        <v>0</v>
      </c>
      <c r="I62" s="559">
        <f t="shared" si="21"/>
        <v>0</v>
      </c>
      <c r="J62" s="559">
        <f>SUM(J60:J61)</f>
        <v>0</v>
      </c>
      <c r="K62" s="559">
        <f>SUM(K60:K61)</f>
        <v>0</v>
      </c>
      <c r="L62" s="559">
        <f>SUM(L60:L61)</f>
        <v>0</v>
      </c>
      <c r="M62" s="559">
        <f>SUM(M60:M61)</f>
        <v>0</v>
      </c>
      <c r="N62" s="559">
        <f t="shared" si="21"/>
        <v>0</v>
      </c>
      <c r="O62" s="559">
        <f t="shared" si="21"/>
        <v>0</v>
      </c>
      <c r="P62" s="560">
        <f t="shared" si="21"/>
        <v>0</v>
      </c>
      <c r="Q62" s="531"/>
      <c r="R62" s="531"/>
      <c r="S62" s="531"/>
    </row>
    <row r="63" spans="1:19" s="543" customFormat="1" ht="12" customHeight="1">
      <c r="A63" s="1017" t="s">
        <v>427</v>
      </c>
      <c r="B63" s="1018"/>
      <c r="C63" s="1019"/>
      <c r="D63" s="541" t="s">
        <v>205</v>
      </c>
      <c r="E63" s="569">
        <f>E51+E54+E57+E60</f>
        <v>0</v>
      </c>
      <c r="F63" s="569">
        <f aca="true" t="shared" si="22" ref="F63:P63">F51+F54+F57+F60</f>
        <v>0</v>
      </c>
      <c r="G63" s="569">
        <f t="shared" si="22"/>
        <v>0</v>
      </c>
      <c r="H63" s="569">
        <f t="shared" si="22"/>
        <v>0</v>
      </c>
      <c r="I63" s="569">
        <f t="shared" si="22"/>
        <v>0</v>
      </c>
      <c r="J63" s="569">
        <f t="shared" si="22"/>
        <v>3500000</v>
      </c>
      <c r="K63" s="569">
        <f t="shared" si="22"/>
        <v>3500000</v>
      </c>
      <c r="L63" s="569">
        <f>L51+L54+L57+L60</f>
        <v>3989000</v>
      </c>
      <c r="M63" s="569">
        <f>M51+M54+M57+M60</f>
        <v>100000</v>
      </c>
      <c r="N63" s="569">
        <f t="shared" si="22"/>
        <v>0</v>
      </c>
      <c r="O63" s="569">
        <f t="shared" si="22"/>
        <v>0</v>
      </c>
      <c r="P63" s="569">
        <f t="shared" si="22"/>
        <v>0</v>
      </c>
      <c r="Q63" s="542"/>
      <c r="R63" s="542"/>
      <c r="S63" s="542"/>
    </row>
    <row r="64" spans="1:19" s="543" customFormat="1" ht="12" customHeight="1" thickBot="1">
      <c r="A64" s="1020"/>
      <c r="B64" s="1021"/>
      <c r="C64" s="1022"/>
      <c r="D64" s="544" t="s">
        <v>176</v>
      </c>
      <c r="E64" s="570">
        <f>E55+E58+E61+E52</f>
        <v>350000</v>
      </c>
      <c r="F64" s="570">
        <f aca="true" t="shared" si="23" ref="F64:P64">F55+F58+F61+F52</f>
        <v>250000</v>
      </c>
      <c r="G64" s="570">
        <f t="shared" si="23"/>
        <v>10000</v>
      </c>
      <c r="H64" s="570">
        <f t="shared" si="23"/>
        <v>10000</v>
      </c>
      <c r="I64" s="570">
        <f t="shared" si="23"/>
        <v>10000</v>
      </c>
      <c r="J64" s="570">
        <f t="shared" si="23"/>
        <v>10000</v>
      </c>
      <c r="K64" s="570">
        <f t="shared" si="23"/>
        <v>10000</v>
      </c>
      <c r="L64" s="570">
        <f>L55+L58+L61+L52</f>
        <v>11000</v>
      </c>
      <c r="M64" s="570">
        <f>M55+M58+M61+M52</f>
        <v>0</v>
      </c>
      <c r="N64" s="570">
        <f t="shared" si="23"/>
        <v>0</v>
      </c>
      <c r="O64" s="570">
        <f t="shared" si="23"/>
        <v>0</v>
      </c>
      <c r="P64" s="570">
        <f t="shared" si="23"/>
        <v>0</v>
      </c>
      <c r="Q64" s="542"/>
      <c r="R64" s="542"/>
      <c r="S64" s="542"/>
    </row>
    <row r="65" spans="1:19" s="547" customFormat="1" ht="12" customHeight="1" thickBot="1">
      <c r="A65" s="1023"/>
      <c r="B65" s="1024"/>
      <c r="C65" s="1025"/>
      <c r="D65" s="545" t="s">
        <v>214</v>
      </c>
      <c r="E65" s="571">
        <f aca="true" t="shared" si="24" ref="E65:P65">SUM(E63:E64)</f>
        <v>350000</v>
      </c>
      <c r="F65" s="571">
        <f t="shared" si="24"/>
        <v>250000</v>
      </c>
      <c r="G65" s="571">
        <f t="shared" si="24"/>
        <v>10000</v>
      </c>
      <c r="H65" s="571">
        <f t="shared" si="24"/>
        <v>10000</v>
      </c>
      <c r="I65" s="571">
        <f t="shared" si="24"/>
        <v>10000</v>
      </c>
      <c r="J65" s="571">
        <f>SUM(J63:J64)</f>
        <v>3510000</v>
      </c>
      <c r="K65" s="571">
        <f>SUM(K63:K64)</f>
        <v>3510000</v>
      </c>
      <c r="L65" s="571">
        <f>SUM(L63:L64)</f>
        <v>4000000</v>
      </c>
      <c r="M65" s="571">
        <f>SUM(M63:M64)</f>
        <v>100000</v>
      </c>
      <c r="N65" s="571">
        <f t="shared" si="24"/>
        <v>0</v>
      </c>
      <c r="O65" s="571">
        <f t="shared" si="24"/>
        <v>0</v>
      </c>
      <c r="P65" s="571">
        <f t="shared" si="24"/>
        <v>0</v>
      </c>
      <c r="Q65" s="546"/>
      <c r="R65" s="546"/>
      <c r="S65" s="546"/>
    </row>
    <row r="66" spans="1:19" s="550" customFormat="1" ht="12" customHeight="1">
      <c r="A66" s="1026" t="s">
        <v>109</v>
      </c>
      <c r="B66" s="1027"/>
      <c r="C66" s="1028"/>
      <c r="D66" s="548" t="s">
        <v>205</v>
      </c>
      <c r="E66" s="572">
        <f>E32+E44+E63+E38</f>
        <v>10960000</v>
      </c>
      <c r="F66" s="572">
        <f aca="true" t="shared" si="25" ref="F66:P67">F32+F44+F63+F38</f>
        <v>13040000</v>
      </c>
      <c r="G66" s="572">
        <f t="shared" si="25"/>
        <v>15378000</v>
      </c>
      <c r="H66" s="572">
        <f t="shared" si="25"/>
        <v>13600000</v>
      </c>
      <c r="I66" s="572">
        <f t="shared" si="25"/>
        <v>12510000</v>
      </c>
      <c r="J66" s="572">
        <f t="shared" si="25"/>
        <v>17400000</v>
      </c>
      <c r="K66" s="572">
        <f t="shared" si="25"/>
        <v>20400000</v>
      </c>
      <c r="L66" s="572">
        <f>L32+L44+L63+L38</f>
        <v>19989000</v>
      </c>
      <c r="M66" s="572">
        <f>M32+M44+M63+M38</f>
        <v>21032000</v>
      </c>
      <c r="N66" s="572">
        <f t="shared" si="25"/>
        <v>0</v>
      </c>
      <c r="O66" s="572">
        <f t="shared" si="25"/>
        <v>0</v>
      </c>
      <c r="P66" s="572">
        <f t="shared" si="25"/>
        <v>0</v>
      </c>
      <c r="Q66" s="549"/>
      <c r="R66" s="549"/>
      <c r="S66" s="549"/>
    </row>
    <row r="67" spans="1:19" s="550" customFormat="1" ht="12" customHeight="1" thickBot="1">
      <c r="A67" s="1029"/>
      <c r="B67" s="1030"/>
      <c r="C67" s="1031"/>
      <c r="D67" s="551" t="s">
        <v>176</v>
      </c>
      <c r="E67" s="573">
        <f>E33+E45+E64+E39</f>
        <v>5200000</v>
      </c>
      <c r="F67" s="573">
        <f t="shared" si="25"/>
        <v>3597000</v>
      </c>
      <c r="G67" s="573">
        <f t="shared" si="25"/>
        <v>3477000</v>
      </c>
      <c r="H67" s="573">
        <f t="shared" si="25"/>
        <v>5160000</v>
      </c>
      <c r="I67" s="573">
        <f t="shared" si="25"/>
        <v>6000000</v>
      </c>
      <c r="J67" s="573">
        <f t="shared" si="25"/>
        <v>3010000</v>
      </c>
      <c r="K67" s="573">
        <f t="shared" si="25"/>
        <v>3010000</v>
      </c>
      <c r="L67" s="573">
        <f>L33+L45+L64+L39</f>
        <v>3161000</v>
      </c>
      <c r="M67" s="573">
        <f>M33+M45+M64+M39</f>
        <v>2020000</v>
      </c>
      <c r="N67" s="573">
        <f t="shared" si="25"/>
        <v>0</v>
      </c>
      <c r="O67" s="573">
        <f t="shared" si="25"/>
        <v>0</v>
      </c>
      <c r="P67" s="573">
        <f t="shared" si="25"/>
        <v>0</v>
      </c>
      <c r="Q67" s="549"/>
      <c r="R67" s="549"/>
      <c r="S67" s="549"/>
    </row>
    <row r="68" spans="1:19" s="554" customFormat="1" ht="12" customHeight="1" thickBot="1">
      <c r="A68" s="1032"/>
      <c r="B68" s="1033"/>
      <c r="C68" s="1034"/>
      <c r="D68" s="552" t="s">
        <v>214</v>
      </c>
      <c r="E68" s="574">
        <f aca="true" t="shared" si="26" ref="E68:P68">SUM(E66:E67)</f>
        <v>16160000</v>
      </c>
      <c r="F68" s="574">
        <f t="shared" si="26"/>
        <v>16637000</v>
      </c>
      <c r="G68" s="574">
        <f t="shared" si="26"/>
        <v>18855000</v>
      </c>
      <c r="H68" s="574">
        <f t="shared" si="26"/>
        <v>18760000</v>
      </c>
      <c r="I68" s="574">
        <f t="shared" si="26"/>
        <v>18510000</v>
      </c>
      <c r="J68" s="574">
        <f>SUM(J66:J67)</f>
        <v>20410000</v>
      </c>
      <c r="K68" s="574">
        <f>SUM(K66:K67)</f>
        <v>23410000</v>
      </c>
      <c r="L68" s="574">
        <f>SUM(L66:L67)</f>
        <v>23150000</v>
      </c>
      <c r="M68" s="574">
        <f>SUM(M66:M67)</f>
        <v>23052000</v>
      </c>
      <c r="N68" s="574">
        <f t="shared" si="26"/>
        <v>0</v>
      </c>
      <c r="O68" s="574">
        <f t="shared" si="26"/>
        <v>0</v>
      </c>
      <c r="P68" s="574">
        <f t="shared" si="26"/>
        <v>0</v>
      </c>
      <c r="Q68" s="553"/>
      <c r="R68" s="553"/>
      <c r="S68" s="553"/>
    </row>
  </sheetData>
  <sheetProtection/>
  <mergeCells count="45">
    <mergeCell ref="A29:A31"/>
    <mergeCell ref="B29:C31"/>
    <mergeCell ref="A32:C34"/>
    <mergeCell ref="A35:A37"/>
    <mergeCell ref="A1:P1"/>
    <mergeCell ref="A2:A4"/>
    <mergeCell ref="B2:C4"/>
    <mergeCell ref="D2:D4"/>
    <mergeCell ref="E2:P2"/>
    <mergeCell ref="N3:P3"/>
    <mergeCell ref="A5:A7"/>
    <mergeCell ref="B5:C7"/>
    <mergeCell ref="A8:A10"/>
    <mergeCell ref="B8:C10"/>
    <mergeCell ref="A11:A13"/>
    <mergeCell ref="B11:C13"/>
    <mergeCell ref="A14:A16"/>
    <mergeCell ref="B14:C16"/>
    <mergeCell ref="A17:A28"/>
    <mergeCell ref="B17:B28"/>
    <mergeCell ref="C17:C19"/>
    <mergeCell ref="C20:C22"/>
    <mergeCell ref="C23:C25"/>
    <mergeCell ref="C26:C28"/>
    <mergeCell ref="B35:C37"/>
    <mergeCell ref="A38:C40"/>
    <mergeCell ref="A41:A43"/>
    <mergeCell ref="B41:C43"/>
    <mergeCell ref="A44:C46"/>
    <mergeCell ref="A47:P47"/>
    <mergeCell ref="A48:A50"/>
    <mergeCell ref="B48:C50"/>
    <mergeCell ref="D48:D50"/>
    <mergeCell ref="E48:P48"/>
    <mergeCell ref="N49:P49"/>
    <mergeCell ref="A51:A53"/>
    <mergeCell ref="B51:C53"/>
    <mergeCell ref="A63:C65"/>
    <mergeCell ref="A66:C68"/>
    <mergeCell ref="A54:A56"/>
    <mergeCell ref="B54:C56"/>
    <mergeCell ref="A57:A59"/>
    <mergeCell ref="B57:C59"/>
    <mergeCell ref="A60:A62"/>
    <mergeCell ref="B60:C62"/>
  </mergeCells>
  <printOptions horizontalCentered="1"/>
  <pageMargins left="0.15748031496062992" right="0.15748031496062992" top="0.984251968503937" bottom="0.984251968503937" header="0.5118110236220472" footer="0.5118110236220472"/>
  <pageSetup horizontalDpi="300" verticalDpi="300" orientation="portrait" paperSize="9" scale="95" r:id="rId1"/>
  <headerFooter alignWithMargins="0">
    <oddFooter>&amp;CSayfa &amp;P / &amp;N</oddFooter>
  </headerFooter>
</worksheet>
</file>

<file path=xl/worksheets/sheet6.xml><?xml version="1.0" encoding="utf-8"?>
<worksheet xmlns="http://schemas.openxmlformats.org/spreadsheetml/2006/main" xmlns:r="http://schemas.openxmlformats.org/officeDocument/2006/relationships">
  <dimension ref="A1:S66"/>
  <sheetViews>
    <sheetView zoomScalePageLayoutView="0" workbookViewId="0" topLeftCell="A1">
      <pane xSplit="6" ySplit="12" topLeftCell="H13" activePane="bottomRight" state="frozen"/>
      <selection pane="topLeft" activeCell="C199" sqref="C199:K199"/>
      <selection pane="topRight" activeCell="C199" sqref="C199:K199"/>
      <selection pane="bottomLeft" activeCell="C199" sqref="C199:K199"/>
      <selection pane="bottomRight" activeCell="N69" sqref="N69"/>
    </sheetView>
  </sheetViews>
  <sheetFormatPr defaultColWidth="9.140625" defaultRowHeight="12.75"/>
  <cols>
    <col min="1" max="1" width="15.8515625" style="772" customWidth="1"/>
    <col min="2" max="2" width="14.7109375" style="772" customWidth="1"/>
    <col min="3" max="3" width="19.140625" style="772" customWidth="1"/>
    <col min="4" max="4" width="18.00390625" style="773" customWidth="1"/>
    <col min="5" max="7" width="12.8515625" style="773" hidden="1" customWidth="1"/>
    <col min="8" max="18" width="12.8515625" style="773" customWidth="1"/>
    <col min="19" max="19" width="11.28125" style="773" customWidth="1"/>
    <col min="20" max="26" width="11.28125" style="772" customWidth="1"/>
    <col min="27" max="16384" width="9.140625" style="772" customWidth="1"/>
  </cols>
  <sheetData>
    <row r="1" spans="1:19" s="771" customFormat="1" ht="24" customHeight="1">
      <c r="A1" s="1129" t="s">
        <v>108</v>
      </c>
      <c r="B1" s="1129"/>
      <c r="C1" s="1129"/>
      <c r="D1" s="1129"/>
      <c r="E1" s="1129"/>
      <c r="F1" s="1129"/>
      <c r="G1" s="1129"/>
      <c r="H1" s="1129"/>
      <c r="I1" s="1129"/>
      <c r="J1" s="1129"/>
      <c r="K1" s="1129"/>
      <c r="L1" s="1129"/>
      <c r="M1" s="1129"/>
      <c r="N1" s="1129"/>
      <c r="O1" s="1129"/>
      <c r="P1" s="1129"/>
      <c r="Q1" s="1129"/>
      <c r="R1" s="1129"/>
      <c r="S1" s="770"/>
    </row>
    <row r="2" ht="13.5" thickBot="1"/>
    <row r="3" spans="1:18" s="774" customFormat="1" ht="24" customHeight="1" thickBot="1">
      <c r="A3" s="1130" t="s">
        <v>629</v>
      </c>
      <c r="B3" s="1131"/>
      <c r="C3" s="1131"/>
      <c r="D3" s="1131"/>
      <c r="E3" s="1131"/>
      <c r="F3" s="1131"/>
      <c r="G3" s="1131"/>
      <c r="H3" s="1131"/>
      <c r="I3" s="1131"/>
      <c r="J3" s="1131"/>
      <c r="K3" s="1131"/>
      <c r="L3" s="1131"/>
      <c r="M3" s="1131"/>
      <c r="N3" s="1131"/>
      <c r="O3" s="1131"/>
      <c r="P3" s="1131"/>
      <c r="Q3" s="1131"/>
      <c r="R3" s="1132"/>
    </row>
    <row r="4" spans="1:19" s="776" customFormat="1" ht="24" customHeight="1" thickBot="1">
      <c r="A4" s="1133" t="s">
        <v>484</v>
      </c>
      <c r="B4" s="1136" t="s">
        <v>485</v>
      </c>
      <c r="C4" s="1101"/>
      <c r="D4" s="1139" t="s">
        <v>208</v>
      </c>
      <c r="E4" s="1140" t="s">
        <v>207</v>
      </c>
      <c r="F4" s="1141"/>
      <c r="G4" s="1141"/>
      <c r="H4" s="1141"/>
      <c r="I4" s="1141"/>
      <c r="J4" s="1141"/>
      <c r="K4" s="1141"/>
      <c r="L4" s="1141"/>
      <c r="M4" s="1141"/>
      <c r="N4" s="1141"/>
      <c r="O4" s="1141"/>
      <c r="P4" s="1141"/>
      <c r="Q4" s="1141"/>
      <c r="R4" s="1142"/>
      <c r="S4" s="775"/>
    </row>
    <row r="5" spans="1:19" s="780" customFormat="1" ht="24" customHeight="1">
      <c r="A5" s="1134"/>
      <c r="B5" s="1137"/>
      <c r="C5" s="1101"/>
      <c r="D5" s="1134"/>
      <c r="E5" s="777" t="s">
        <v>185</v>
      </c>
      <c r="F5" s="777" t="s">
        <v>186</v>
      </c>
      <c r="G5" s="777" t="s">
        <v>169</v>
      </c>
      <c r="H5" s="777" t="s">
        <v>392</v>
      </c>
      <c r="I5" s="777" t="s">
        <v>393</v>
      </c>
      <c r="J5" s="777" t="s">
        <v>170</v>
      </c>
      <c r="K5" s="777" t="s">
        <v>83</v>
      </c>
      <c r="L5" s="777" t="s">
        <v>367</v>
      </c>
      <c r="M5" s="778" t="s">
        <v>504</v>
      </c>
      <c r="N5" s="1120" t="s">
        <v>524</v>
      </c>
      <c r="O5" s="1121"/>
      <c r="P5" s="1122"/>
      <c r="Q5" s="777" t="s">
        <v>573</v>
      </c>
      <c r="R5" s="777" t="s">
        <v>626</v>
      </c>
      <c r="S5" s="779"/>
    </row>
    <row r="6" spans="1:19" s="776" customFormat="1" ht="44.25" customHeight="1" thickBot="1">
      <c r="A6" s="1135"/>
      <c r="B6" s="1138"/>
      <c r="C6" s="1103"/>
      <c r="D6" s="1135"/>
      <c r="E6" s="781" t="s">
        <v>394</v>
      </c>
      <c r="F6" s="781" t="s">
        <v>394</v>
      </c>
      <c r="G6" s="781" t="s">
        <v>394</v>
      </c>
      <c r="H6" s="781" t="s">
        <v>394</v>
      </c>
      <c r="I6" s="781" t="s">
        <v>394</v>
      </c>
      <c r="J6" s="781" t="s">
        <v>394</v>
      </c>
      <c r="K6" s="781" t="s">
        <v>394</v>
      </c>
      <c r="L6" s="781" t="s">
        <v>394</v>
      </c>
      <c r="M6" s="781" t="s">
        <v>394</v>
      </c>
      <c r="N6" s="781" t="s">
        <v>346</v>
      </c>
      <c r="O6" s="781" t="s">
        <v>345</v>
      </c>
      <c r="P6" s="781" t="s">
        <v>347</v>
      </c>
      <c r="Q6" s="781" t="s">
        <v>345</v>
      </c>
      <c r="R6" s="781" t="s">
        <v>345</v>
      </c>
      <c r="S6" s="775"/>
    </row>
    <row r="7" spans="1:19" s="786" customFormat="1" ht="16.5" customHeight="1">
      <c r="A7" s="1104" t="s">
        <v>30</v>
      </c>
      <c r="B7" s="1098" t="s">
        <v>103</v>
      </c>
      <c r="C7" s="1099"/>
      <c r="D7" s="782" t="s">
        <v>205</v>
      </c>
      <c r="E7" s="783">
        <v>150000</v>
      </c>
      <c r="F7" s="783">
        <v>170000</v>
      </c>
      <c r="G7" s="783">
        <v>175000</v>
      </c>
      <c r="H7" s="783">
        <v>125000</v>
      </c>
      <c r="I7" s="783">
        <v>150000</v>
      </c>
      <c r="J7" s="783">
        <v>100000</v>
      </c>
      <c r="K7" s="783">
        <v>100000</v>
      </c>
      <c r="L7" s="783">
        <v>100000</v>
      </c>
      <c r="M7" s="783">
        <v>100000</v>
      </c>
      <c r="N7" s="783">
        <v>0</v>
      </c>
      <c r="O7" s="783">
        <v>0</v>
      </c>
      <c r="P7" s="784">
        <f>N7-O7</f>
        <v>0</v>
      </c>
      <c r="Q7" s="783">
        <v>0</v>
      </c>
      <c r="R7" s="783">
        <v>0</v>
      </c>
      <c r="S7" s="785"/>
    </row>
    <row r="8" spans="1:19" s="786" customFormat="1" ht="16.5" customHeight="1" thickBot="1">
      <c r="A8" s="1105"/>
      <c r="B8" s="1100"/>
      <c r="C8" s="1101"/>
      <c r="D8" s="787" t="s">
        <v>176</v>
      </c>
      <c r="E8" s="788">
        <v>0</v>
      </c>
      <c r="F8" s="788">
        <v>0</v>
      </c>
      <c r="G8" s="788">
        <v>0</v>
      </c>
      <c r="H8" s="788">
        <v>0</v>
      </c>
      <c r="I8" s="788">
        <v>0</v>
      </c>
      <c r="J8" s="788">
        <v>0</v>
      </c>
      <c r="K8" s="788">
        <v>0</v>
      </c>
      <c r="L8" s="788">
        <v>0</v>
      </c>
      <c r="M8" s="788">
        <v>0</v>
      </c>
      <c r="N8" s="788">
        <v>0</v>
      </c>
      <c r="O8" s="788">
        <v>0</v>
      </c>
      <c r="P8" s="789">
        <f>N8-O8</f>
        <v>0</v>
      </c>
      <c r="Q8" s="788">
        <v>0</v>
      </c>
      <c r="R8" s="788">
        <v>0</v>
      </c>
      <c r="S8" s="785"/>
    </row>
    <row r="9" spans="1:19" s="786" customFormat="1" ht="16.5" customHeight="1" thickBot="1">
      <c r="A9" s="1106"/>
      <c r="B9" s="1102"/>
      <c r="C9" s="1103"/>
      <c r="D9" s="790" t="s">
        <v>214</v>
      </c>
      <c r="E9" s="791">
        <f aca="true" t="shared" si="0" ref="E9:R9">SUM(E7:E8)</f>
        <v>150000</v>
      </c>
      <c r="F9" s="791">
        <f t="shared" si="0"/>
        <v>170000</v>
      </c>
      <c r="G9" s="791">
        <f t="shared" si="0"/>
        <v>175000</v>
      </c>
      <c r="H9" s="791">
        <f t="shared" si="0"/>
        <v>125000</v>
      </c>
      <c r="I9" s="791">
        <f t="shared" si="0"/>
        <v>150000</v>
      </c>
      <c r="J9" s="791">
        <f>SUM(J7:J8)</f>
        <v>100000</v>
      </c>
      <c r="K9" s="791">
        <f>SUM(K7:K8)</f>
        <v>100000</v>
      </c>
      <c r="L9" s="791">
        <f>SUM(L7:L8)</f>
        <v>100000</v>
      </c>
      <c r="M9" s="791">
        <f>SUM(M7:M8)</f>
        <v>100000</v>
      </c>
      <c r="N9" s="791">
        <f t="shared" si="0"/>
        <v>0</v>
      </c>
      <c r="O9" s="791">
        <f t="shared" si="0"/>
        <v>0</v>
      </c>
      <c r="P9" s="792">
        <f t="shared" si="0"/>
        <v>0</v>
      </c>
      <c r="Q9" s="791">
        <f t="shared" si="0"/>
        <v>0</v>
      </c>
      <c r="R9" s="791">
        <f t="shared" si="0"/>
        <v>0</v>
      </c>
      <c r="S9" s="785"/>
    </row>
    <row r="10" spans="1:19" s="786" customFormat="1" ht="16.5" customHeight="1">
      <c r="A10" s="1107" t="s">
        <v>104</v>
      </c>
      <c r="B10" s="1098" t="s">
        <v>630</v>
      </c>
      <c r="C10" s="1099"/>
      <c r="D10" s="782" t="s">
        <v>205</v>
      </c>
      <c r="E10" s="783">
        <v>7310000</v>
      </c>
      <c r="F10" s="783">
        <v>8000000</v>
      </c>
      <c r="G10" s="783">
        <v>10068000</v>
      </c>
      <c r="H10" s="783">
        <v>9550000</v>
      </c>
      <c r="I10" s="783">
        <v>7450000</v>
      </c>
      <c r="J10" s="783">
        <v>11000000</v>
      </c>
      <c r="K10" s="783">
        <v>10600000</v>
      </c>
      <c r="L10" s="783">
        <v>11950000</v>
      </c>
      <c r="M10" s="783">
        <v>14280000</v>
      </c>
      <c r="N10" s="783">
        <v>0</v>
      </c>
      <c r="O10" s="783">
        <v>0</v>
      </c>
      <c r="P10" s="784">
        <f>N10-O10</f>
        <v>0</v>
      </c>
      <c r="Q10" s="783">
        <v>0</v>
      </c>
      <c r="R10" s="783">
        <v>0</v>
      </c>
      <c r="S10" s="785"/>
    </row>
    <row r="11" spans="1:19" s="786" customFormat="1" ht="16.5" customHeight="1" thickBot="1">
      <c r="A11" s="1108"/>
      <c r="B11" s="1100"/>
      <c r="C11" s="1101"/>
      <c r="D11" s="787" t="s">
        <v>176</v>
      </c>
      <c r="E11" s="788">
        <v>3930000</v>
      </c>
      <c r="F11" s="788">
        <v>0</v>
      </c>
      <c r="G11" s="788">
        <v>1000000</v>
      </c>
      <c r="H11" s="788">
        <v>4090000</v>
      </c>
      <c r="I11" s="788">
        <v>4000000</v>
      </c>
      <c r="J11" s="788">
        <v>0</v>
      </c>
      <c r="K11" s="788">
        <v>500000</v>
      </c>
      <c r="L11" s="788">
        <v>0</v>
      </c>
      <c r="M11" s="788">
        <v>0</v>
      </c>
      <c r="N11" s="793">
        <v>0</v>
      </c>
      <c r="O11" s="793">
        <v>0</v>
      </c>
      <c r="P11" s="789">
        <f>N11-O11</f>
        <v>0</v>
      </c>
      <c r="Q11" s="788">
        <v>0</v>
      </c>
      <c r="R11" s="788">
        <v>0</v>
      </c>
      <c r="S11" s="785"/>
    </row>
    <row r="12" spans="1:19" s="786" customFormat="1" ht="16.5" customHeight="1" thickBot="1">
      <c r="A12" s="1109"/>
      <c r="B12" s="1102"/>
      <c r="C12" s="1103"/>
      <c r="D12" s="794" t="s">
        <v>214</v>
      </c>
      <c r="E12" s="791">
        <f aca="true" t="shared" si="1" ref="E12:R12">SUM(E10:E11)</f>
        <v>11240000</v>
      </c>
      <c r="F12" s="791">
        <f t="shared" si="1"/>
        <v>8000000</v>
      </c>
      <c r="G12" s="791">
        <f t="shared" si="1"/>
        <v>11068000</v>
      </c>
      <c r="H12" s="791">
        <f t="shared" si="1"/>
        <v>13640000</v>
      </c>
      <c r="I12" s="791">
        <f t="shared" si="1"/>
        <v>11450000</v>
      </c>
      <c r="J12" s="791">
        <f>SUM(J10:J11)</f>
        <v>11000000</v>
      </c>
      <c r="K12" s="791">
        <f>SUM(K10:K11)</f>
        <v>11100000</v>
      </c>
      <c r="L12" s="791">
        <f>SUM(L10:L11)</f>
        <v>11950000</v>
      </c>
      <c r="M12" s="791">
        <f>SUM(M10:M11)</f>
        <v>14280000</v>
      </c>
      <c r="N12" s="791">
        <f t="shared" si="1"/>
        <v>0</v>
      </c>
      <c r="O12" s="791">
        <f t="shared" si="1"/>
        <v>0</v>
      </c>
      <c r="P12" s="792">
        <f t="shared" si="1"/>
        <v>0</v>
      </c>
      <c r="Q12" s="791">
        <f t="shared" si="1"/>
        <v>0</v>
      </c>
      <c r="R12" s="791">
        <f t="shared" si="1"/>
        <v>0</v>
      </c>
      <c r="S12" s="785"/>
    </row>
    <row r="13" spans="1:19" s="786" customFormat="1" ht="16.5" customHeight="1">
      <c r="A13" s="1107" t="s">
        <v>106</v>
      </c>
      <c r="B13" s="1098" t="s">
        <v>631</v>
      </c>
      <c r="C13" s="1099"/>
      <c r="D13" s="782" t="s">
        <v>205</v>
      </c>
      <c r="E13" s="783">
        <v>700000</v>
      </c>
      <c r="F13" s="783">
        <v>790000</v>
      </c>
      <c r="G13" s="783">
        <v>820000</v>
      </c>
      <c r="H13" s="783">
        <v>600000</v>
      </c>
      <c r="I13" s="783">
        <v>2000000</v>
      </c>
      <c r="J13" s="783">
        <v>300000</v>
      </c>
      <c r="K13" s="783">
        <v>300000</v>
      </c>
      <c r="L13" s="783">
        <v>100000</v>
      </c>
      <c r="M13" s="783">
        <v>100000</v>
      </c>
      <c r="N13" s="783">
        <v>0</v>
      </c>
      <c r="O13" s="783">
        <v>0</v>
      </c>
      <c r="P13" s="784">
        <f>N13-O13</f>
        <v>0</v>
      </c>
      <c r="Q13" s="783">
        <v>0</v>
      </c>
      <c r="R13" s="783">
        <v>0</v>
      </c>
      <c r="S13" s="785"/>
    </row>
    <row r="14" spans="1:19" s="786" customFormat="1" ht="16.5" customHeight="1" thickBot="1">
      <c r="A14" s="1108"/>
      <c r="B14" s="1100"/>
      <c r="C14" s="1101"/>
      <c r="D14" s="787" t="s">
        <v>176</v>
      </c>
      <c r="E14" s="788">
        <v>0</v>
      </c>
      <c r="F14" s="788">
        <v>0</v>
      </c>
      <c r="G14" s="788">
        <v>0</v>
      </c>
      <c r="H14" s="788">
        <v>0</v>
      </c>
      <c r="I14" s="788">
        <v>0</v>
      </c>
      <c r="J14" s="788">
        <v>0</v>
      </c>
      <c r="K14" s="788">
        <v>0</v>
      </c>
      <c r="L14" s="788">
        <v>0</v>
      </c>
      <c r="M14" s="788">
        <v>0</v>
      </c>
      <c r="N14" s="788">
        <v>0</v>
      </c>
      <c r="O14" s="788">
        <v>0</v>
      </c>
      <c r="P14" s="789">
        <f>N14-O14</f>
        <v>0</v>
      </c>
      <c r="Q14" s="788">
        <v>0</v>
      </c>
      <c r="R14" s="788">
        <v>0</v>
      </c>
      <c r="S14" s="785"/>
    </row>
    <row r="15" spans="1:19" s="786" customFormat="1" ht="16.5" customHeight="1" thickBot="1">
      <c r="A15" s="1109"/>
      <c r="B15" s="1102"/>
      <c r="C15" s="1103"/>
      <c r="D15" s="790" t="s">
        <v>214</v>
      </c>
      <c r="E15" s="791">
        <f aca="true" t="shared" si="2" ref="E15:R15">SUM(E13:E14)</f>
        <v>700000</v>
      </c>
      <c r="F15" s="791">
        <f t="shared" si="2"/>
        <v>790000</v>
      </c>
      <c r="G15" s="791">
        <f t="shared" si="2"/>
        <v>820000</v>
      </c>
      <c r="H15" s="791">
        <f t="shared" si="2"/>
        <v>600000</v>
      </c>
      <c r="I15" s="791">
        <f t="shared" si="2"/>
        <v>2000000</v>
      </c>
      <c r="J15" s="791">
        <f>SUM(J13:J14)</f>
        <v>300000</v>
      </c>
      <c r="K15" s="791">
        <f>SUM(K13:K14)</f>
        <v>300000</v>
      </c>
      <c r="L15" s="791">
        <f>SUM(L13:L14)</f>
        <v>100000</v>
      </c>
      <c r="M15" s="791">
        <f>SUM(M13:M14)</f>
        <v>100000</v>
      </c>
      <c r="N15" s="791">
        <f t="shared" si="2"/>
        <v>0</v>
      </c>
      <c r="O15" s="791">
        <f t="shared" si="2"/>
        <v>0</v>
      </c>
      <c r="P15" s="792">
        <f t="shared" si="2"/>
        <v>0</v>
      </c>
      <c r="Q15" s="791">
        <f t="shared" si="2"/>
        <v>0</v>
      </c>
      <c r="R15" s="791">
        <f t="shared" si="2"/>
        <v>0</v>
      </c>
      <c r="S15" s="785"/>
    </row>
    <row r="16" spans="1:19" s="786" customFormat="1" ht="16.5" customHeight="1">
      <c r="A16" s="1107" t="s">
        <v>51</v>
      </c>
      <c r="B16" s="1098" t="s">
        <v>458</v>
      </c>
      <c r="C16" s="1099"/>
      <c r="D16" s="782" t="s">
        <v>205</v>
      </c>
      <c r="E16" s="783">
        <v>600000</v>
      </c>
      <c r="F16" s="783">
        <v>980000</v>
      </c>
      <c r="G16" s="783">
        <v>1400000</v>
      </c>
      <c r="H16" s="783">
        <v>900000</v>
      </c>
      <c r="I16" s="783">
        <v>900000</v>
      </c>
      <c r="J16" s="783">
        <v>900000</v>
      </c>
      <c r="K16" s="783">
        <v>1000000</v>
      </c>
      <c r="L16" s="783">
        <v>1000000</v>
      </c>
      <c r="M16" s="783">
        <v>1500000</v>
      </c>
      <c r="N16" s="783">
        <v>0</v>
      </c>
      <c r="O16" s="783">
        <v>0</v>
      </c>
      <c r="P16" s="784">
        <f>N16-O16</f>
        <v>0</v>
      </c>
      <c r="Q16" s="783">
        <v>0</v>
      </c>
      <c r="R16" s="783">
        <v>0</v>
      </c>
      <c r="S16" s="785"/>
    </row>
    <row r="17" spans="1:19" s="786" customFormat="1" ht="16.5" customHeight="1" thickBot="1">
      <c r="A17" s="1108"/>
      <c r="B17" s="1100"/>
      <c r="C17" s="1101"/>
      <c r="D17" s="787" t="s">
        <v>176</v>
      </c>
      <c r="E17" s="788">
        <v>0</v>
      </c>
      <c r="F17" s="788">
        <v>0</v>
      </c>
      <c r="G17" s="788">
        <v>261000</v>
      </c>
      <c r="H17" s="788">
        <v>0</v>
      </c>
      <c r="I17" s="788">
        <v>0</v>
      </c>
      <c r="J17" s="788">
        <v>0</v>
      </c>
      <c r="K17" s="788">
        <v>0</v>
      </c>
      <c r="L17" s="788">
        <v>0</v>
      </c>
      <c r="M17" s="788">
        <v>0</v>
      </c>
      <c r="N17" s="788">
        <v>0</v>
      </c>
      <c r="O17" s="788">
        <v>0</v>
      </c>
      <c r="P17" s="789">
        <f>N17-O17</f>
        <v>0</v>
      </c>
      <c r="Q17" s="788">
        <v>0</v>
      </c>
      <c r="R17" s="788">
        <v>0</v>
      </c>
      <c r="S17" s="785"/>
    </row>
    <row r="18" spans="1:19" s="786" customFormat="1" ht="16.5" customHeight="1" thickBot="1">
      <c r="A18" s="1109"/>
      <c r="B18" s="1102"/>
      <c r="C18" s="1103"/>
      <c r="D18" s="790" t="s">
        <v>214</v>
      </c>
      <c r="E18" s="791">
        <f aca="true" t="shared" si="3" ref="E18:R18">SUM(E16:E17)</f>
        <v>600000</v>
      </c>
      <c r="F18" s="791">
        <f t="shared" si="3"/>
        <v>980000</v>
      </c>
      <c r="G18" s="791">
        <f t="shared" si="3"/>
        <v>1661000</v>
      </c>
      <c r="H18" s="791">
        <f t="shared" si="3"/>
        <v>900000</v>
      </c>
      <c r="I18" s="791">
        <f t="shared" si="3"/>
        <v>900000</v>
      </c>
      <c r="J18" s="791">
        <f>SUM(J16:J17)</f>
        <v>900000</v>
      </c>
      <c r="K18" s="791">
        <f>SUM(K16:K17)</f>
        <v>1000000</v>
      </c>
      <c r="L18" s="791">
        <f>SUM(L16:L17)</f>
        <v>1000000</v>
      </c>
      <c r="M18" s="791">
        <f>SUM(M16:M17)</f>
        <v>1500000</v>
      </c>
      <c r="N18" s="791">
        <f t="shared" si="3"/>
        <v>0</v>
      </c>
      <c r="O18" s="791">
        <f t="shared" si="3"/>
        <v>0</v>
      </c>
      <c r="P18" s="792">
        <f t="shared" si="3"/>
        <v>0</v>
      </c>
      <c r="Q18" s="791">
        <f t="shared" si="3"/>
        <v>0</v>
      </c>
      <c r="R18" s="791">
        <f t="shared" si="3"/>
        <v>0</v>
      </c>
      <c r="S18" s="785"/>
    </row>
    <row r="19" spans="1:19" s="786" customFormat="1" ht="16.5" customHeight="1">
      <c r="A19" s="1104" t="s">
        <v>30</v>
      </c>
      <c r="B19" s="1112" t="s">
        <v>501</v>
      </c>
      <c r="C19" s="1116" t="s">
        <v>479</v>
      </c>
      <c r="D19" s="795" t="s">
        <v>205</v>
      </c>
      <c r="E19" s="783">
        <v>500000</v>
      </c>
      <c r="F19" s="783">
        <v>623000</v>
      </c>
      <c r="G19" s="783">
        <v>750000</v>
      </c>
      <c r="H19" s="783">
        <v>340000</v>
      </c>
      <c r="I19" s="783">
        <v>310000</v>
      </c>
      <c r="J19" s="783">
        <v>0</v>
      </c>
      <c r="K19" s="783">
        <v>0</v>
      </c>
      <c r="L19" s="783">
        <v>500000</v>
      </c>
      <c r="M19" s="783">
        <v>1300000</v>
      </c>
      <c r="N19" s="783">
        <v>0</v>
      </c>
      <c r="O19" s="783">
        <v>0</v>
      </c>
      <c r="P19" s="784">
        <f>N19-O19</f>
        <v>0</v>
      </c>
      <c r="Q19" s="783">
        <v>0</v>
      </c>
      <c r="R19" s="783">
        <v>0</v>
      </c>
      <c r="S19" s="785"/>
    </row>
    <row r="20" spans="1:19" s="786" customFormat="1" ht="16.5" customHeight="1" thickBot="1">
      <c r="A20" s="1105"/>
      <c r="B20" s="1113"/>
      <c r="C20" s="1117"/>
      <c r="D20" s="796" t="s">
        <v>176</v>
      </c>
      <c r="E20" s="793">
        <v>770000</v>
      </c>
      <c r="F20" s="793">
        <v>1947000</v>
      </c>
      <c r="G20" s="793">
        <v>1756000</v>
      </c>
      <c r="H20" s="793">
        <v>1060000</v>
      </c>
      <c r="I20" s="793">
        <v>1790000</v>
      </c>
      <c r="J20" s="793">
        <v>0</v>
      </c>
      <c r="K20" s="793">
        <v>0</v>
      </c>
      <c r="L20" s="793">
        <v>2850000</v>
      </c>
      <c r="M20" s="793">
        <v>1520000</v>
      </c>
      <c r="N20" s="793">
        <v>0</v>
      </c>
      <c r="O20" s="793">
        <v>0</v>
      </c>
      <c r="P20" s="797">
        <f>N20-O20</f>
        <v>0</v>
      </c>
      <c r="Q20" s="793">
        <v>0</v>
      </c>
      <c r="R20" s="793">
        <v>0</v>
      </c>
      <c r="S20" s="785"/>
    </row>
    <row r="21" spans="1:19" s="786" customFormat="1" ht="16.5" customHeight="1" thickBot="1">
      <c r="A21" s="1105"/>
      <c r="B21" s="1113"/>
      <c r="C21" s="1118"/>
      <c r="D21" s="798" t="s">
        <v>214</v>
      </c>
      <c r="E21" s="799">
        <f aca="true" t="shared" si="4" ref="E21:R21">SUM(E19:E20)</f>
        <v>1270000</v>
      </c>
      <c r="F21" s="799">
        <f t="shared" si="4"/>
        <v>2570000</v>
      </c>
      <c r="G21" s="799">
        <f t="shared" si="4"/>
        <v>2506000</v>
      </c>
      <c r="H21" s="799">
        <f t="shared" si="4"/>
        <v>1400000</v>
      </c>
      <c r="I21" s="799">
        <f t="shared" si="4"/>
        <v>2100000</v>
      </c>
      <c r="J21" s="799">
        <f>SUM(J19:J20)</f>
        <v>0</v>
      </c>
      <c r="K21" s="799">
        <f>SUM(K19:K20)</f>
        <v>0</v>
      </c>
      <c r="L21" s="799">
        <f>SUM(L19:L20)</f>
        <v>3350000</v>
      </c>
      <c r="M21" s="799">
        <f>SUM(M19:M20)</f>
        <v>2820000</v>
      </c>
      <c r="N21" s="799">
        <f t="shared" si="4"/>
        <v>0</v>
      </c>
      <c r="O21" s="799">
        <f t="shared" si="4"/>
        <v>0</v>
      </c>
      <c r="P21" s="800">
        <f t="shared" si="4"/>
        <v>0</v>
      </c>
      <c r="Q21" s="799">
        <f t="shared" si="4"/>
        <v>0</v>
      </c>
      <c r="R21" s="799">
        <f t="shared" si="4"/>
        <v>0</v>
      </c>
      <c r="S21" s="785"/>
    </row>
    <row r="22" spans="1:19" s="786" customFormat="1" ht="16.5" customHeight="1">
      <c r="A22" s="1110"/>
      <c r="B22" s="1114"/>
      <c r="C22" s="1116" t="s">
        <v>480</v>
      </c>
      <c r="D22" s="795" t="s">
        <v>205</v>
      </c>
      <c r="E22" s="783">
        <v>400000</v>
      </c>
      <c r="F22" s="783">
        <v>650000</v>
      </c>
      <c r="G22" s="783">
        <v>600000</v>
      </c>
      <c r="H22" s="783">
        <v>500000</v>
      </c>
      <c r="I22" s="783">
        <v>350000</v>
      </c>
      <c r="J22" s="783">
        <v>0</v>
      </c>
      <c r="K22" s="783">
        <v>0</v>
      </c>
      <c r="L22" s="783">
        <v>200000</v>
      </c>
      <c r="M22" s="783">
        <v>700000</v>
      </c>
      <c r="N22" s="783">
        <v>0</v>
      </c>
      <c r="O22" s="783">
        <v>0</v>
      </c>
      <c r="P22" s="784">
        <f>N22-O22</f>
        <v>0</v>
      </c>
      <c r="Q22" s="783">
        <v>0</v>
      </c>
      <c r="R22" s="783">
        <v>0</v>
      </c>
      <c r="S22" s="785"/>
    </row>
    <row r="23" spans="1:19" s="786" customFormat="1" ht="16.5" customHeight="1" thickBot="1">
      <c r="A23" s="1110"/>
      <c r="B23" s="1114"/>
      <c r="C23" s="1117"/>
      <c r="D23" s="787" t="s">
        <v>176</v>
      </c>
      <c r="E23" s="788">
        <v>150000</v>
      </c>
      <c r="F23" s="788">
        <v>1400000</v>
      </c>
      <c r="G23" s="788">
        <v>450000</v>
      </c>
      <c r="H23" s="788">
        <v>0</v>
      </c>
      <c r="I23" s="788">
        <v>200000</v>
      </c>
      <c r="J23" s="788">
        <v>0</v>
      </c>
      <c r="K23" s="788">
        <v>0</v>
      </c>
      <c r="L23" s="788">
        <v>300000</v>
      </c>
      <c r="M23" s="788">
        <v>500000</v>
      </c>
      <c r="N23" s="793">
        <v>0</v>
      </c>
      <c r="O23" s="793">
        <v>0</v>
      </c>
      <c r="P23" s="797">
        <f>N23-O23</f>
        <v>0</v>
      </c>
      <c r="Q23" s="788">
        <v>0</v>
      </c>
      <c r="R23" s="788">
        <v>0</v>
      </c>
      <c r="S23" s="785"/>
    </row>
    <row r="24" spans="1:19" s="786" customFormat="1" ht="16.5" customHeight="1" thickBot="1">
      <c r="A24" s="1110"/>
      <c r="B24" s="1114"/>
      <c r="C24" s="1118"/>
      <c r="D24" s="798" t="s">
        <v>214</v>
      </c>
      <c r="E24" s="799">
        <f aca="true" t="shared" si="5" ref="E24:R24">SUM(E22:E23)</f>
        <v>550000</v>
      </c>
      <c r="F24" s="799">
        <f t="shared" si="5"/>
        <v>2050000</v>
      </c>
      <c r="G24" s="799">
        <f t="shared" si="5"/>
        <v>1050000</v>
      </c>
      <c r="H24" s="799">
        <f t="shared" si="5"/>
        <v>500000</v>
      </c>
      <c r="I24" s="799">
        <f t="shared" si="5"/>
        <v>550000</v>
      </c>
      <c r="J24" s="799">
        <f>SUM(J22:J23)</f>
        <v>0</v>
      </c>
      <c r="K24" s="799">
        <f>SUM(K22:K23)</f>
        <v>0</v>
      </c>
      <c r="L24" s="799">
        <f>SUM(L22:L23)</f>
        <v>500000</v>
      </c>
      <c r="M24" s="799">
        <f>SUM(M22:M23)</f>
        <v>1200000</v>
      </c>
      <c r="N24" s="799">
        <f t="shared" si="5"/>
        <v>0</v>
      </c>
      <c r="O24" s="799">
        <f t="shared" si="5"/>
        <v>0</v>
      </c>
      <c r="P24" s="800">
        <f t="shared" si="5"/>
        <v>0</v>
      </c>
      <c r="Q24" s="799">
        <f t="shared" si="5"/>
        <v>0</v>
      </c>
      <c r="R24" s="799">
        <f t="shared" si="5"/>
        <v>0</v>
      </c>
      <c r="S24" s="785"/>
    </row>
    <row r="25" spans="1:19" s="786" customFormat="1" ht="16.5" customHeight="1">
      <c r="A25" s="1110"/>
      <c r="B25" s="1114"/>
      <c r="C25" s="1116" t="s">
        <v>111</v>
      </c>
      <c r="D25" s="795" t="s">
        <v>205</v>
      </c>
      <c r="E25" s="783">
        <v>500000</v>
      </c>
      <c r="F25" s="783">
        <v>927000</v>
      </c>
      <c r="G25" s="783">
        <v>820000</v>
      </c>
      <c r="H25" s="783">
        <v>825000</v>
      </c>
      <c r="I25" s="783">
        <v>850000</v>
      </c>
      <c r="J25" s="783">
        <v>0</v>
      </c>
      <c r="K25" s="783">
        <v>0</v>
      </c>
      <c r="L25" s="783">
        <v>1000000</v>
      </c>
      <c r="M25" s="783">
        <v>2500000</v>
      </c>
      <c r="N25" s="783">
        <v>0</v>
      </c>
      <c r="O25" s="783">
        <v>0</v>
      </c>
      <c r="P25" s="784">
        <f>N25-O25</f>
        <v>0</v>
      </c>
      <c r="Q25" s="783">
        <v>0</v>
      </c>
      <c r="R25" s="783">
        <v>0</v>
      </c>
      <c r="S25" s="785"/>
    </row>
    <row r="26" spans="1:19" s="786" customFormat="1" ht="16.5" customHeight="1" thickBot="1">
      <c r="A26" s="1110"/>
      <c r="B26" s="1114"/>
      <c r="C26" s="1117"/>
      <c r="D26" s="787" t="s">
        <v>176</v>
      </c>
      <c r="E26" s="788">
        <v>0</v>
      </c>
      <c r="F26" s="788">
        <v>0</v>
      </c>
      <c r="G26" s="788">
        <v>0</v>
      </c>
      <c r="H26" s="788">
        <v>0</v>
      </c>
      <c r="I26" s="788">
        <v>0</v>
      </c>
      <c r="J26" s="788">
        <v>0</v>
      </c>
      <c r="K26" s="788">
        <v>0</v>
      </c>
      <c r="L26" s="788">
        <v>0</v>
      </c>
      <c r="M26" s="788">
        <v>0</v>
      </c>
      <c r="N26" s="788">
        <v>0</v>
      </c>
      <c r="O26" s="788">
        <v>0</v>
      </c>
      <c r="P26" s="797">
        <f>N26-O26</f>
        <v>0</v>
      </c>
      <c r="Q26" s="788">
        <v>0</v>
      </c>
      <c r="R26" s="788">
        <v>0</v>
      </c>
      <c r="S26" s="785"/>
    </row>
    <row r="27" spans="1:19" s="786" customFormat="1" ht="16.5" customHeight="1" thickBot="1">
      <c r="A27" s="1110"/>
      <c r="B27" s="1114"/>
      <c r="C27" s="1118"/>
      <c r="D27" s="798" t="s">
        <v>214</v>
      </c>
      <c r="E27" s="799">
        <f aca="true" t="shared" si="6" ref="E27:R27">SUM(E25:E26)</f>
        <v>500000</v>
      </c>
      <c r="F27" s="799">
        <f t="shared" si="6"/>
        <v>927000</v>
      </c>
      <c r="G27" s="799">
        <f t="shared" si="6"/>
        <v>820000</v>
      </c>
      <c r="H27" s="799">
        <f t="shared" si="6"/>
        <v>825000</v>
      </c>
      <c r="I27" s="799">
        <f t="shared" si="6"/>
        <v>850000</v>
      </c>
      <c r="J27" s="799">
        <f>SUM(J25:J26)</f>
        <v>0</v>
      </c>
      <c r="K27" s="799">
        <f>SUM(K25:K26)</f>
        <v>0</v>
      </c>
      <c r="L27" s="799">
        <f>SUM(L25:L26)</f>
        <v>1000000</v>
      </c>
      <c r="M27" s="799">
        <f>SUM(M25:M26)</f>
        <v>2500000</v>
      </c>
      <c r="N27" s="799">
        <f t="shared" si="6"/>
        <v>0</v>
      </c>
      <c r="O27" s="799">
        <f t="shared" si="6"/>
        <v>0</v>
      </c>
      <c r="P27" s="800">
        <f t="shared" si="6"/>
        <v>0</v>
      </c>
      <c r="Q27" s="799">
        <f t="shared" si="6"/>
        <v>0</v>
      </c>
      <c r="R27" s="799">
        <f t="shared" si="6"/>
        <v>0</v>
      </c>
      <c r="S27" s="785"/>
    </row>
    <row r="28" spans="1:19" s="786" customFormat="1" ht="16.5" customHeight="1">
      <c r="A28" s="1110"/>
      <c r="B28" s="1114"/>
      <c r="C28" s="1112" t="s">
        <v>214</v>
      </c>
      <c r="D28" s="801" t="s">
        <v>205</v>
      </c>
      <c r="E28" s="802">
        <f aca="true" t="shared" si="7" ref="E28:I29">E19+E22+E25</f>
        <v>1400000</v>
      </c>
      <c r="F28" s="802">
        <f t="shared" si="7"/>
        <v>2200000</v>
      </c>
      <c r="G28" s="802">
        <f t="shared" si="7"/>
        <v>2170000</v>
      </c>
      <c r="H28" s="802">
        <f t="shared" si="7"/>
        <v>1665000</v>
      </c>
      <c r="I28" s="802">
        <f t="shared" si="7"/>
        <v>1510000</v>
      </c>
      <c r="J28" s="802">
        <v>700000</v>
      </c>
      <c r="K28" s="802">
        <v>2000000</v>
      </c>
      <c r="L28" s="802">
        <f>L19+L22+L25</f>
        <v>1700000</v>
      </c>
      <c r="M28" s="802">
        <f>M19+M22+M25</f>
        <v>4500000</v>
      </c>
      <c r="N28" s="802">
        <v>0</v>
      </c>
      <c r="O28" s="802">
        <v>0</v>
      </c>
      <c r="P28" s="803">
        <f>N28-O28</f>
        <v>0</v>
      </c>
      <c r="Q28" s="802">
        <v>0</v>
      </c>
      <c r="R28" s="802">
        <v>0</v>
      </c>
      <c r="S28" s="785"/>
    </row>
    <row r="29" spans="1:19" s="786" customFormat="1" ht="16.5" customHeight="1" thickBot="1">
      <c r="A29" s="1110"/>
      <c r="B29" s="1114"/>
      <c r="C29" s="1113"/>
      <c r="D29" s="804" t="s">
        <v>176</v>
      </c>
      <c r="E29" s="805">
        <f t="shared" si="7"/>
        <v>920000</v>
      </c>
      <c r="F29" s="805">
        <f t="shared" si="7"/>
        <v>3347000</v>
      </c>
      <c r="G29" s="805">
        <f t="shared" si="7"/>
        <v>2206000</v>
      </c>
      <c r="H29" s="805">
        <f t="shared" si="7"/>
        <v>1060000</v>
      </c>
      <c r="I29" s="805">
        <f t="shared" si="7"/>
        <v>1990000</v>
      </c>
      <c r="J29" s="805">
        <v>3000000</v>
      </c>
      <c r="K29" s="805">
        <v>2500000</v>
      </c>
      <c r="L29" s="805">
        <f>L20+L23+L26</f>
        <v>3150000</v>
      </c>
      <c r="M29" s="805">
        <f>M20+M23+M26</f>
        <v>2020000</v>
      </c>
      <c r="N29" s="805">
        <f>N20+N23+N26</f>
        <v>0</v>
      </c>
      <c r="O29" s="805">
        <v>0</v>
      </c>
      <c r="P29" s="806">
        <f>N29-O29</f>
        <v>0</v>
      </c>
      <c r="Q29" s="805">
        <v>0</v>
      </c>
      <c r="R29" s="805">
        <v>0</v>
      </c>
      <c r="S29" s="785"/>
    </row>
    <row r="30" spans="1:19" s="786" customFormat="1" ht="16.5" customHeight="1" thickBot="1">
      <c r="A30" s="1111"/>
      <c r="B30" s="1115"/>
      <c r="C30" s="1119"/>
      <c r="D30" s="790" t="s">
        <v>214</v>
      </c>
      <c r="E30" s="791">
        <f aca="true" t="shared" si="8" ref="E30:R30">SUM(E28:E29)</f>
        <v>2320000</v>
      </c>
      <c r="F30" s="791">
        <f t="shared" si="8"/>
        <v>5547000</v>
      </c>
      <c r="G30" s="791">
        <f t="shared" si="8"/>
        <v>4376000</v>
      </c>
      <c r="H30" s="791">
        <f t="shared" si="8"/>
        <v>2725000</v>
      </c>
      <c r="I30" s="791">
        <f t="shared" si="8"/>
        <v>3500000</v>
      </c>
      <c r="J30" s="791">
        <f>SUM(J28:J29)</f>
        <v>3700000</v>
      </c>
      <c r="K30" s="791">
        <f>SUM(K28:K29)</f>
        <v>4500000</v>
      </c>
      <c r="L30" s="791">
        <f>SUM(L28:L29)</f>
        <v>4850000</v>
      </c>
      <c r="M30" s="791">
        <f>SUM(M28:M29)</f>
        <v>6520000</v>
      </c>
      <c r="N30" s="791">
        <f t="shared" si="8"/>
        <v>0</v>
      </c>
      <c r="O30" s="791">
        <f t="shared" si="8"/>
        <v>0</v>
      </c>
      <c r="P30" s="792">
        <f t="shared" si="8"/>
        <v>0</v>
      </c>
      <c r="Q30" s="791">
        <f t="shared" si="8"/>
        <v>0</v>
      </c>
      <c r="R30" s="791">
        <f t="shared" si="8"/>
        <v>0</v>
      </c>
      <c r="S30" s="785"/>
    </row>
    <row r="31" spans="1:19" s="786" customFormat="1" ht="16.5" customHeight="1">
      <c r="A31" s="1104" t="s">
        <v>473</v>
      </c>
      <c r="B31" s="1123" t="s">
        <v>424</v>
      </c>
      <c r="C31" s="1124"/>
      <c r="D31" s="782" t="s">
        <v>205</v>
      </c>
      <c r="E31" s="783">
        <v>0</v>
      </c>
      <c r="F31" s="783">
        <v>200000</v>
      </c>
      <c r="G31" s="783">
        <v>10000</v>
      </c>
      <c r="H31" s="783">
        <v>10000</v>
      </c>
      <c r="I31" s="783">
        <v>0</v>
      </c>
      <c r="J31" s="783">
        <v>0</v>
      </c>
      <c r="K31" s="783">
        <v>0</v>
      </c>
      <c r="L31" s="783">
        <v>0</v>
      </c>
      <c r="M31" s="783">
        <v>0</v>
      </c>
      <c r="N31" s="783">
        <v>0</v>
      </c>
      <c r="O31" s="783">
        <v>0</v>
      </c>
      <c r="P31" s="784">
        <f>N31-O31</f>
        <v>0</v>
      </c>
      <c r="Q31" s="783">
        <v>0</v>
      </c>
      <c r="R31" s="783">
        <v>0</v>
      </c>
      <c r="S31" s="785"/>
    </row>
    <row r="32" spans="1:19" s="786" customFormat="1" ht="16.5" customHeight="1" thickBot="1">
      <c r="A32" s="1105"/>
      <c r="B32" s="1125"/>
      <c r="C32" s="1126"/>
      <c r="D32" s="787" t="s">
        <v>176</v>
      </c>
      <c r="E32" s="788">
        <v>0</v>
      </c>
      <c r="F32" s="788">
        <v>0</v>
      </c>
      <c r="G32" s="788">
        <v>0</v>
      </c>
      <c r="H32" s="788">
        <v>0</v>
      </c>
      <c r="I32" s="788">
        <v>0</v>
      </c>
      <c r="J32" s="788">
        <v>0</v>
      </c>
      <c r="K32" s="788">
        <v>0</v>
      </c>
      <c r="L32" s="788">
        <v>0</v>
      </c>
      <c r="M32" s="788">
        <v>0</v>
      </c>
      <c r="N32" s="788">
        <v>0</v>
      </c>
      <c r="O32" s="788">
        <v>0</v>
      </c>
      <c r="P32" s="789">
        <f>N32-O32</f>
        <v>0</v>
      </c>
      <c r="Q32" s="788">
        <v>0</v>
      </c>
      <c r="R32" s="788">
        <v>0</v>
      </c>
      <c r="S32" s="785"/>
    </row>
    <row r="33" spans="1:19" s="786" customFormat="1" ht="16.5" customHeight="1" thickBot="1">
      <c r="A33" s="1106"/>
      <c r="B33" s="1127"/>
      <c r="C33" s="1128"/>
      <c r="D33" s="790" t="s">
        <v>214</v>
      </c>
      <c r="E33" s="791">
        <f aca="true" t="shared" si="9" ref="E33:R33">SUM(E31:E32)</f>
        <v>0</v>
      </c>
      <c r="F33" s="791">
        <f t="shared" si="9"/>
        <v>200000</v>
      </c>
      <c r="G33" s="791">
        <f t="shared" si="9"/>
        <v>10000</v>
      </c>
      <c r="H33" s="791">
        <f t="shared" si="9"/>
        <v>10000</v>
      </c>
      <c r="I33" s="791">
        <f t="shared" si="9"/>
        <v>0</v>
      </c>
      <c r="J33" s="791">
        <f>SUM(J31:J32)</f>
        <v>0</v>
      </c>
      <c r="K33" s="791">
        <f>SUM(K31:K32)</f>
        <v>0</v>
      </c>
      <c r="L33" s="791">
        <f>SUM(L31:L32)</f>
        <v>0</v>
      </c>
      <c r="M33" s="791">
        <f>SUM(M31:M32)</f>
        <v>0</v>
      </c>
      <c r="N33" s="791">
        <f t="shared" si="9"/>
        <v>0</v>
      </c>
      <c r="O33" s="791">
        <f t="shared" si="9"/>
        <v>0</v>
      </c>
      <c r="P33" s="792">
        <f t="shared" si="9"/>
        <v>0</v>
      </c>
      <c r="Q33" s="791">
        <f t="shared" si="9"/>
        <v>0</v>
      </c>
      <c r="R33" s="791">
        <f t="shared" si="9"/>
        <v>0</v>
      </c>
      <c r="S33" s="785"/>
    </row>
    <row r="34" spans="1:19" s="810" customFormat="1" ht="19.5" customHeight="1">
      <c r="A34" s="1080" t="s">
        <v>184</v>
      </c>
      <c r="B34" s="1081"/>
      <c r="C34" s="1082"/>
      <c r="D34" s="807" t="s">
        <v>205</v>
      </c>
      <c r="E34" s="808">
        <f>E7+E10+E13+E16+E28+E31</f>
        <v>10160000</v>
      </c>
      <c r="F34" s="808">
        <f aca="true" t="shared" si="10" ref="F34:R35">F7+F10+F13+F16+F28+F31</f>
        <v>12340000</v>
      </c>
      <c r="G34" s="808">
        <f t="shared" si="10"/>
        <v>14643000</v>
      </c>
      <c r="H34" s="808">
        <f t="shared" si="10"/>
        <v>12850000</v>
      </c>
      <c r="I34" s="808">
        <f t="shared" si="10"/>
        <v>12010000</v>
      </c>
      <c r="J34" s="808">
        <f t="shared" si="10"/>
        <v>13000000</v>
      </c>
      <c r="K34" s="808">
        <f t="shared" si="10"/>
        <v>14000000</v>
      </c>
      <c r="L34" s="808">
        <f t="shared" si="10"/>
        <v>14850000</v>
      </c>
      <c r="M34" s="808">
        <f>M7+M10+M13+M16+M28+M31</f>
        <v>20480000</v>
      </c>
      <c r="N34" s="808">
        <f t="shared" si="10"/>
        <v>0</v>
      </c>
      <c r="O34" s="808">
        <f t="shared" si="10"/>
        <v>0</v>
      </c>
      <c r="P34" s="808">
        <f t="shared" si="10"/>
        <v>0</v>
      </c>
      <c r="Q34" s="808">
        <f t="shared" si="10"/>
        <v>0</v>
      </c>
      <c r="R34" s="808">
        <f t="shared" si="10"/>
        <v>0</v>
      </c>
      <c r="S34" s="809"/>
    </row>
    <row r="35" spans="1:19" s="810" customFormat="1" ht="19.5" customHeight="1" thickBot="1">
      <c r="A35" s="1083"/>
      <c r="B35" s="1084"/>
      <c r="C35" s="1085"/>
      <c r="D35" s="811" t="s">
        <v>176</v>
      </c>
      <c r="E35" s="812">
        <f>E8+E11+E14+E17+E29+E32</f>
        <v>4850000</v>
      </c>
      <c r="F35" s="812">
        <f t="shared" si="10"/>
        <v>3347000</v>
      </c>
      <c r="G35" s="812">
        <f t="shared" si="10"/>
        <v>3467000</v>
      </c>
      <c r="H35" s="812">
        <f t="shared" si="10"/>
        <v>5150000</v>
      </c>
      <c r="I35" s="812">
        <f t="shared" si="10"/>
        <v>5990000</v>
      </c>
      <c r="J35" s="812">
        <f t="shared" si="10"/>
        <v>3000000</v>
      </c>
      <c r="K35" s="812">
        <f t="shared" si="10"/>
        <v>3000000</v>
      </c>
      <c r="L35" s="812">
        <f t="shared" si="10"/>
        <v>3150000</v>
      </c>
      <c r="M35" s="812">
        <f>M8+M11+M14+M17+M29+M32</f>
        <v>2020000</v>
      </c>
      <c r="N35" s="812">
        <f t="shared" si="10"/>
        <v>0</v>
      </c>
      <c r="O35" s="812">
        <f t="shared" si="10"/>
        <v>0</v>
      </c>
      <c r="P35" s="812">
        <f t="shared" si="10"/>
        <v>0</v>
      </c>
      <c r="Q35" s="812">
        <f t="shared" si="10"/>
        <v>0</v>
      </c>
      <c r="R35" s="812">
        <f t="shared" si="10"/>
        <v>0</v>
      </c>
      <c r="S35" s="809"/>
    </row>
    <row r="36" spans="1:19" s="816" customFormat="1" ht="19.5" customHeight="1" thickBot="1">
      <c r="A36" s="1086"/>
      <c r="B36" s="1087"/>
      <c r="C36" s="1088"/>
      <c r="D36" s="813" t="s">
        <v>214</v>
      </c>
      <c r="E36" s="814">
        <f aca="true" t="shared" si="11" ref="E36:R36">SUM(E34:E35)</f>
        <v>15010000</v>
      </c>
      <c r="F36" s="814">
        <f t="shared" si="11"/>
        <v>15687000</v>
      </c>
      <c r="G36" s="814">
        <f t="shared" si="11"/>
        <v>18110000</v>
      </c>
      <c r="H36" s="814">
        <f t="shared" si="11"/>
        <v>18000000</v>
      </c>
      <c r="I36" s="814">
        <f t="shared" si="11"/>
        <v>18000000</v>
      </c>
      <c r="J36" s="814">
        <f>SUM(J34:J35)</f>
        <v>16000000</v>
      </c>
      <c r="K36" s="814">
        <f>SUM(K34:K35)</f>
        <v>17000000</v>
      </c>
      <c r="L36" s="814">
        <f>SUM(L34:L35)</f>
        <v>18000000</v>
      </c>
      <c r="M36" s="814">
        <f>SUM(M34:M35)</f>
        <v>22500000</v>
      </c>
      <c r="N36" s="814">
        <f t="shared" si="11"/>
        <v>0</v>
      </c>
      <c r="O36" s="814">
        <f t="shared" si="11"/>
        <v>0</v>
      </c>
      <c r="P36" s="814">
        <f t="shared" si="11"/>
        <v>0</v>
      </c>
      <c r="Q36" s="814">
        <f t="shared" si="11"/>
        <v>0</v>
      </c>
      <c r="R36" s="814">
        <f t="shared" si="11"/>
        <v>0</v>
      </c>
      <c r="S36" s="815"/>
    </row>
    <row r="37" spans="1:19" s="786" customFormat="1" ht="16.5" customHeight="1">
      <c r="A37" s="1104" t="s">
        <v>30</v>
      </c>
      <c r="B37" s="1098" t="s">
        <v>632</v>
      </c>
      <c r="C37" s="1099"/>
      <c r="D37" s="782" t="s">
        <v>205</v>
      </c>
      <c r="E37" s="783">
        <v>0</v>
      </c>
      <c r="F37" s="783">
        <v>0</v>
      </c>
      <c r="G37" s="783">
        <v>0</v>
      </c>
      <c r="H37" s="783">
        <v>0</v>
      </c>
      <c r="I37" s="783">
        <v>0</v>
      </c>
      <c r="J37" s="783">
        <v>0</v>
      </c>
      <c r="K37" s="783">
        <v>400000</v>
      </c>
      <c r="L37" s="783">
        <v>400000</v>
      </c>
      <c r="M37" s="783">
        <v>450000</v>
      </c>
      <c r="N37" s="783">
        <v>0</v>
      </c>
      <c r="O37" s="783">
        <v>0</v>
      </c>
      <c r="P37" s="784">
        <f>N37-O37</f>
        <v>0</v>
      </c>
      <c r="Q37" s="783">
        <v>0</v>
      </c>
      <c r="R37" s="783">
        <v>0</v>
      </c>
      <c r="S37" s="785"/>
    </row>
    <row r="38" spans="1:19" s="786" customFormat="1" ht="16.5" customHeight="1" thickBot="1">
      <c r="A38" s="1105"/>
      <c r="B38" s="1100"/>
      <c r="C38" s="1101"/>
      <c r="D38" s="787" t="s">
        <v>176</v>
      </c>
      <c r="E38" s="788">
        <v>0</v>
      </c>
      <c r="F38" s="788">
        <v>0</v>
      </c>
      <c r="G38" s="788">
        <v>0</v>
      </c>
      <c r="H38" s="788">
        <v>0</v>
      </c>
      <c r="I38" s="788">
        <v>0</v>
      </c>
      <c r="J38" s="788">
        <v>0</v>
      </c>
      <c r="K38" s="788">
        <v>0</v>
      </c>
      <c r="L38" s="788">
        <v>0</v>
      </c>
      <c r="M38" s="788">
        <v>0</v>
      </c>
      <c r="N38" s="788">
        <v>0</v>
      </c>
      <c r="O38" s="788">
        <v>0</v>
      </c>
      <c r="P38" s="789">
        <f>N38-O38</f>
        <v>0</v>
      </c>
      <c r="Q38" s="788">
        <v>0</v>
      </c>
      <c r="R38" s="788">
        <v>0</v>
      </c>
      <c r="S38" s="785"/>
    </row>
    <row r="39" spans="1:19" s="786" customFormat="1" ht="16.5" customHeight="1" thickBot="1">
      <c r="A39" s="1106"/>
      <c r="B39" s="1102"/>
      <c r="C39" s="1103"/>
      <c r="D39" s="790" t="s">
        <v>214</v>
      </c>
      <c r="E39" s="791">
        <f aca="true" t="shared" si="12" ref="E39:R39">SUM(E37:E38)</f>
        <v>0</v>
      </c>
      <c r="F39" s="791">
        <f t="shared" si="12"/>
        <v>0</v>
      </c>
      <c r="G39" s="791">
        <f t="shared" si="12"/>
        <v>0</v>
      </c>
      <c r="H39" s="791">
        <f t="shared" si="12"/>
        <v>0</v>
      </c>
      <c r="I39" s="791">
        <f t="shared" si="12"/>
        <v>0</v>
      </c>
      <c r="J39" s="791">
        <f t="shared" si="12"/>
        <v>0</v>
      </c>
      <c r="K39" s="791">
        <f t="shared" si="12"/>
        <v>400000</v>
      </c>
      <c r="L39" s="791">
        <f t="shared" si="12"/>
        <v>400000</v>
      </c>
      <c r="M39" s="791">
        <f>SUM(M37:M38)</f>
        <v>450000</v>
      </c>
      <c r="N39" s="791">
        <f t="shared" si="12"/>
        <v>0</v>
      </c>
      <c r="O39" s="791">
        <f t="shared" si="12"/>
        <v>0</v>
      </c>
      <c r="P39" s="792">
        <f t="shared" si="12"/>
        <v>0</v>
      </c>
      <c r="Q39" s="791">
        <f t="shared" si="12"/>
        <v>0</v>
      </c>
      <c r="R39" s="791">
        <f t="shared" si="12"/>
        <v>0</v>
      </c>
      <c r="S39" s="785"/>
    </row>
    <row r="40" spans="1:19" s="810" customFormat="1" ht="19.5" customHeight="1">
      <c r="A40" s="1080" t="s">
        <v>523</v>
      </c>
      <c r="B40" s="1081"/>
      <c r="C40" s="1082"/>
      <c r="D40" s="807" t="s">
        <v>205</v>
      </c>
      <c r="E40" s="808">
        <f aca="true" t="shared" si="13" ref="E40:R41">E37</f>
        <v>0</v>
      </c>
      <c r="F40" s="808">
        <f t="shared" si="13"/>
        <v>0</v>
      </c>
      <c r="G40" s="808">
        <f t="shared" si="13"/>
        <v>0</v>
      </c>
      <c r="H40" s="808">
        <f t="shared" si="13"/>
        <v>0</v>
      </c>
      <c r="I40" s="808">
        <f t="shared" si="13"/>
        <v>0</v>
      </c>
      <c r="J40" s="808">
        <f t="shared" si="13"/>
        <v>0</v>
      </c>
      <c r="K40" s="808">
        <f t="shared" si="13"/>
        <v>400000</v>
      </c>
      <c r="L40" s="808">
        <f t="shared" si="13"/>
        <v>400000</v>
      </c>
      <c r="M40" s="808">
        <f>M37</f>
        <v>450000</v>
      </c>
      <c r="N40" s="808">
        <f t="shared" si="13"/>
        <v>0</v>
      </c>
      <c r="O40" s="808">
        <f t="shared" si="13"/>
        <v>0</v>
      </c>
      <c r="P40" s="808">
        <f t="shared" si="13"/>
        <v>0</v>
      </c>
      <c r="Q40" s="808">
        <f t="shared" si="13"/>
        <v>0</v>
      </c>
      <c r="R40" s="808">
        <f t="shared" si="13"/>
        <v>0</v>
      </c>
      <c r="S40" s="809"/>
    </row>
    <row r="41" spans="1:19" s="810" customFormat="1" ht="19.5" customHeight="1" thickBot="1">
      <c r="A41" s="1083"/>
      <c r="B41" s="1084"/>
      <c r="C41" s="1085"/>
      <c r="D41" s="811" t="s">
        <v>176</v>
      </c>
      <c r="E41" s="812">
        <f t="shared" si="13"/>
        <v>0</v>
      </c>
      <c r="F41" s="812">
        <f t="shared" si="13"/>
        <v>0</v>
      </c>
      <c r="G41" s="812">
        <f t="shared" si="13"/>
        <v>0</v>
      </c>
      <c r="H41" s="812">
        <f t="shared" si="13"/>
        <v>0</v>
      </c>
      <c r="I41" s="812">
        <f t="shared" si="13"/>
        <v>0</v>
      </c>
      <c r="J41" s="812">
        <f t="shared" si="13"/>
        <v>0</v>
      </c>
      <c r="K41" s="812">
        <f t="shared" si="13"/>
        <v>0</v>
      </c>
      <c r="L41" s="812">
        <f t="shared" si="13"/>
        <v>0</v>
      </c>
      <c r="M41" s="812">
        <f>M38</f>
        <v>0</v>
      </c>
      <c r="N41" s="812">
        <f t="shared" si="13"/>
        <v>0</v>
      </c>
      <c r="O41" s="812">
        <f t="shared" si="13"/>
        <v>0</v>
      </c>
      <c r="P41" s="812">
        <f t="shared" si="13"/>
        <v>0</v>
      </c>
      <c r="Q41" s="812">
        <f t="shared" si="13"/>
        <v>0</v>
      </c>
      <c r="R41" s="812">
        <f t="shared" si="13"/>
        <v>0</v>
      </c>
      <c r="S41" s="809"/>
    </row>
    <row r="42" spans="1:19" s="816" customFormat="1" ht="19.5" customHeight="1" thickBot="1">
      <c r="A42" s="1086"/>
      <c r="B42" s="1087"/>
      <c r="C42" s="1088"/>
      <c r="D42" s="813" t="s">
        <v>214</v>
      </c>
      <c r="E42" s="814">
        <f aca="true" t="shared" si="14" ref="E42:R42">SUM(E40:E41)</f>
        <v>0</v>
      </c>
      <c r="F42" s="814">
        <f t="shared" si="14"/>
        <v>0</v>
      </c>
      <c r="G42" s="814">
        <f t="shared" si="14"/>
        <v>0</v>
      </c>
      <c r="H42" s="814">
        <f t="shared" si="14"/>
        <v>0</v>
      </c>
      <c r="I42" s="814">
        <f t="shared" si="14"/>
        <v>0</v>
      </c>
      <c r="J42" s="814">
        <f t="shared" si="14"/>
        <v>0</v>
      </c>
      <c r="K42" s="814">
        <f t="shared" si="14"/>
        <v>400000</v>
      </c>
      <c r="L42" s="814">
        <f t="shared" si="14"/>
        <v>400000</v>
      </c>
      <c r="M42" s="814">
        <f>SUM(M40:M41)</f>
        <v>450000</v>
      </c>
      <c r="N42" s="814">
        <f t="shared" si="14"/>
        <v>0</v>
      </c>
      <c r="O42" s="814">
        <f t="shared" si="14"/>
        <v>0</v>
      </c>
      <c r="P42" s="814">
        <f t="shared" si="14"/>
        <v>0</v>
      </c>
      <c r="Q42" s="814">
        <f t="shared" si="14"/>
        <v>0</v>
      </c>
      <c r="R42" s="814">
        <f t="shared" si="14"/>
        <v>0</v>
      </c>
      <c r="S42" s="815"/>
    </row>
    <row r="43" spans="1:19" s="786" customFormat="1" ht="16.5" customHeight="1">
      <c r="A43" s="1107" t="s">
        <v>107</v>
      </c>
      <c r="B43" s="1098" t="s">
        <v>110</v>
      </c>
      <c r="C43" s="1099"/>
      <c r="D43" s="782" t="s">
        <v>205</v>
      </c>
      <c r="E43" s="783">
        <v>800000</v>
      </c>
      <c r="F43" s="783">
        <v>700000</v>
      </c>
      <c r="G43" s="783">
        <v>735000</v>
      </c>
      <c r="H43" s="783">
        <v>750000</v>
      </c>
      <c r="I43" s="783">
        <v>500000</v>
      </c>
      <c r="J43" s="783">
        <v>900000</v>
      </c>
      <c r="K43" s="783">
        <v>2500000</v>
      </c>
      <c r="L43" s="783">
        <v>750000</v>
      </c>
      <c r="M43" s="783">
        <v>2000</v>
      </c>
      <c r="N43" s="783">
        <v>0</v>
      </c>
      <c r="O43" s="783">
        <v>0</v>
      </c>
      <c r="P43" s="784">
        <f>N43-O43</f>
        <v>0</v>
      </c>
      <c r="Q43" s="783">
        <v>0</v>
      </c>
      <c r="R43" s="783">
        <v>0</v>
      </c>
      <c r="S43" s="785"/>
    </row>
    <row r="44" spans="1:19" s="786" customFormat="1" ht="16.5" customHeight="1" thickBot="1">
      <c r="A44" s="1108"/>
      <c r="B44" s="1100"/>
      <c r="C44" s="1101"/>
      <c r="D44" s="787" t="s">
        <v>176</v>
      </c>
      <c r="E44" s="788">
        <v>0</v>
      </c>
      <c r="F44" s="788">
        <v>0</v>
      </c>
      <c r="G44" s="788">
        <v>0</v>
      </c>
      <c r="H44" s="788">
        <v>0</v>
      </c>
      <c r="I44" s="788">
        <v>0</v>
      </c>
      <c r="J44" s="788">
        <v>0</v>
      </c>
      <c r="K44" s="788">
        <v>0</v>
      </c>
      <c r="L44" s="788">
        <v>0</v>
      </c>
      <c r="M44" s="788">
        <v>0</v>
      </c>
      <c r="N44" s="788">
        <v>0</v>
      </c>
      <c r="O44" s="788">
        <v>0</v>
      </c>
      <c r="P44" s="789">
        <f>N44-O44</f>
        <v>0</v>
      </c>
      <c r="Q44" s="788">
        <v>0</v>
      </c>
      <c r="R44" s="788">
        <v>0</v>
      </c>
      <c r="S44" s="785"/>
    </row>
    <row r="45" spans="1:19" s="786" customFormat="1" ht="16.5" customHeight="1" thickBot="1">
      <c r="A45" s="1109"/>
      <c r="B45" s="1102"/>
      <c r="C45" s="1103"/>
      <c r="D45" s="790" t="s">
        <v>214</v>
      </c>
      <c r="E45" s="791">
        <f aca="true" t="shared" si="15" ref="E45:R45">SUM(E43:E44)</f>
        <v>800000</v>
      </c>
      <c r="F45" s="791">
        <f t="shared" si="15"/>
        <v>700000</v>
      </c>
      <c r="G45" s="791">
        <f t="shared" si="15"/>
        <v>735000</v>
      </c>
      <c r="H45" s="791">
        <f t="shared" si="15"/>
        <v>750000</v>
      </c>
      <c r="I45" s="791">
        <f t="shared" si="15"/>
        <v>500000</v>
      </c>
      <c r="J45" s="791">
        <f>SUM(J43:J44)</f>
        <v>900000</v>
      </c>
      <c r="K45" s="791">
        <f>SUM(K43:K44)</f>
        <v>2500000</v>
      </c>
      <c r="L45" s="791">
        <f>SUM(L43:L44)</f>
        <v>750000</v>
      </c>
      <c r="M45" s="791">
        <f>SUM(M43:M44)</f>
        <v>2000</v>
      </c>
      <c r="N45" s="791">
        <f t="shared" si="15"/>
        <v>0</v>
      </c>
      <c r="O45" s="791">
        <f t="shared" si="15"/>
        <v>0</v>
      </c>
      <c r="P45" s="792">
        <f t="shared" si="15"/>
        <v>0</v>
      </c>
      <c r="Q45" s="791">
        <f t="shared" si="15"/>
        <v>0</v>
      </c>
      <c r="R45" s="791">
        <f t="shared" si="15"/>
        <v>0</v>
      </c>
      <c r="S45" s="785"/>
    </row>
    <row r="46" spans="1:19" s="810" customFormat="1" ht="19.5" customHeight="1">
      <c r="A46" s="1080" t="s">
        <v>156</v>
      </c>
      <c r="B46" s="1081"/>
      <c r="C46" s="1082"/>
      <c r="D46" s="807" t="s">
        <v>205</v>
      </c>
      <c r="E46" s="808">
        <f>E43</f>
        <v>800000</v>
      </c>
      <c r="F46" s="808">
        <f aca="true" t="shared" si="16" ref="F46:P47">F43</f>
        <v>700000</v>
      </c>
      <c r="G46" s="808">
        <f t="shared" si="16"/>
        <v>735000</v>
      </c>
      <c r="H46" s="808">
        <f t="shared" si="16"/>
        <v>750000</v>
      </c>
      <c r="I46" s="808">
        <f t="shared" si="16"/>
        <v>500000</v>
      </c>
      <c r="J46" s="808">
        <f t="shared" si="16"/>
        <v>900000</v>
      </c>
      <c r="K46" s="808">
        <f t="shared" si="16"/>
        <v>2500000</v>
      </c>
      <c r="L46" s="808">
        <f t="shared" si="16"/>
        <v>750000</v>
      </c>
      <c r="M46" s="808">
        <f>M43</f>
        <v>2000</v>
      </c>
      <c r="N46" s="808">
        <f t="shared" si="16"/>
        <v>0</v>
      </c>
      <c r="O46" s="808">
        <f t="shared" si="16"/>
        <v>0</v>
      </c>
      <c r="P46" s="808">
        <f t="shared" si="16"/>
        <v>0</v>
      </c>
      <c r="Q46" s="808">
        <f>Q43</f>
        <v>0</v>
      </c>
      <c r="R46" s="808">
        <f>R43</f>
        <v>0</v>
      </c>
      <c r="S46" s="809"/>
    </row>
    <row r="47" spans="1:19" s="810" customFormat="1" ht="19.5" customHeight="1" thickBot="1">
      <c r="A47" s="1083"/>
      <c r="B47" s="1084"/>
      <c r="C47" s="1085"/>
      <c r="D47" s="811" t="s">
        <v>176</v>
      </c>
      <c r="E47" s="812">
        <f>E44</f>
        <v>0</v>
      </c>
      <c r="F47" s="812">
        <f t="shared" si="16"/>
        <v>0</v>
      </c>
      <c r="G47" s="812">
        <f t="shared" si="16"/>
        <v>0</v>
      </c>
      <c r="H47" s="812">
        <f t="shared" si="16"/>
        <v>0</v>
      </c>
      <c r="I47" s="812">
        <f t="shared" si="16"/>
        <v>0</v>
      </c>
      <c r="J47" s="812">
        <f t="shared" si="16"/>
        <v>0</v>
      </c>
      <c r="K47" s="812">
        <f t="shared" si="16"/>
        <v>0</v>
      </c>
      <c r="L47" s="812">
        <f t="shared" si="16"/>
        <v>0</v>
      </c>
      <c r="M47" s="812">
        <f>M44</f>
        <v>0</v>
      </c>
      <c r="N47" s="812">
        <f t="shared" si="16"/>
        <v>0</v>
      </c>
      <c r="O47" s="812">
        <f t="shared" si="16"/>
        <v>0</v>
      </c>
      <c r="P47" s="812">
        <f t="shared" si="16"/>
        <v>0</v>
      </c>
      <c r="Q47" s="812">
        <f>Q44</f>
        <v>0</v>
      </c>
      <c r="R47" s="812">
        <f>R44</f>
        <v>0</v>
      </c>
      <c r="S47" s="809"/>
    </row>
    <row r="48" spans="1:19" s="816" customFormat="1" ht="19.5" customHeight="1" thickBot="1">
      <c r="A48" s="1086"/>
      <c r="B48" s="1087"/>
      <c r="C48" s="1088"/>
      <c r="D48" s="813" t="s">
        <v>214</v>
      </c>
      <c r="E48" s="814">
        <f aca="true" t="shared" si="17" ref="E48:R48">SUM(E46:E47)</f>
        <v>800000</v>
      </c>
      <c r="F48" s="814">
        <f t="shared" si="17"/>
        <v>700000</v>
      </c>
      <c r="G48" s="814">
        <f t="shared" si="17"/>
        <v>735000</v>
      </c>
      <c r="H48" s="814">
        <f t="shared" si="17"/>
        <v>750000</v>
      </c>
      <c r="I48" s="814">
        <f t="shared" si="17"/>
        <v>500000</v>
      </c>
      <c r="J48" s="814">
        <f>SUM(J46:J47)</f>
        <v>900000</v>
      </c>
      <c r="K48" s="814">
        <f>SUM(K46:K47)</f>
        <v>2500000</v>
      </c>
      <c r="L48" s="814">
        <f>SUM(L46:L47)</f>
        <v>750000</v>
      </c>
      <c r="M48" s="814">
        <f>SUM(M46:M47)</f>
        <v>2000</v>
      </c>
      <c r="N48" s="814">
        <f t="shared" si="17"/>
        <v>0</v>
      </c>
      <c r="O48" s="814">
        <f t="shared" si="17"/>
        <v>0</v>
      </c>
      <c r="P48" s="814">
        <f t="shared" si="17"/>
        <v>0</v>
      </c>
      <c r="Q48" s="814">
        <f t="shared" si="17"/>
        <v>0</v>
      </c>
      <c r="R48" s="814">
        <f t="shared" si="17"/>
        <v>0</v>
      </c>
      <c r="S48" s="815"/>
    </row>
    <row r="49" spans="1:18" s="786" customFormat="1" ht="16.5" customHeight="1">
      <c r="A49" s="1104" t="s">
        <v>503</v>
      </c>
      <c r="B49" s="1098" t="s">
        <v>502</v>
      </c>
      <c r="C49" s="1099"/>
      <c r="D49" s="782" t="s">
        <v>205</v>
      </c>
      <c r="E49" s="783">
        <v>0</v>
      </c>
      <c r="F49" s="783">
        <v>0</v>
      </c>
      <c r="G49" s="783">
        <v>0</v>
      </c>
      <c r="H49" s="783">
        <v>0</v>
      </c>
      <c r="I49" s="783">
        <v>0</v>
      </c>
      <c r="J49" s="783">
        <v>3500000</v>
      </c>
      <c r="K49" s="783">
        <v>3500000</v>
      </c>
      <c r="L49" s="783">
        <v>3989000</v>
      </c>
      <c r="M49" s="783">
        <v>100000</v>
      </c>
      <c r="N49" s="783">
        <v>0</v>
      </c>
      <c r="O49" s="783">
        <v>0</v>
      </c>
      <c r="P49" s="784">
        <f>N49-O49</f>
        <v>0</v>
      </c>
      <c r="Q49" s="783">
        <v>0</v>
      </c>
      <c r="R49" s="783">
        <v>0</v>
      </c>
    </row>
    <row r="50" spans="1:18" s="786" customFormat="1" ht="16.5" customHeight="1" thickBot="1">
      <c r="A50" s="1105"/>
      <c r="B50" s="1100"/>
      <c r="C50" s="1101"/>
      <c r="D50" s="787" t="s">
        <v>176</v>
      </c>
      <c r="E50" s="788">
        <v>0</v>
      </c>
      <c r="F50" s="788">
        <v>0</v>
      </c>
      <c r="G50" s="788">
        <v>0</v>
      </c>
      <c r="H50" s="788">
        <v>0</v>
      </c>
      <c r="I50" s="788">
        <v>0</v>
      </c>
      <c r="J50" s="788">
        <v>0</v>
      </c>
      <c r="K50" s="788">
        <v>0</v>
      </c>
      <c r="L50" s="788">
        <v>0</v>
      </c>
      <c r="M50" s="788">
        <v>0</v>
      </c>
      <c r="N50" s="788">
        <v>0</v>
      </c>
      <c r="O50" s="788">
        <v>0</v>
      </c>
      <c r="P50" s="789">
        <f>N50-O50</f>
        <v>0</v>
      </c>
      <c r="Q50" s="788">
        <v>0</v>
      </c>
      <c r="R50" s="788">
        <v>0</v>
      </c>
    </row>
    <row r="51" spans="1:18" s="786" customFormat="1" ht="16.5" customHeight="1" thickBot="1">
      <c r="A51" s="1106"/>
      <c r="B51" s="1102"/>
      <c r="C51" s="1103"/>
      <c r="D51" s="790" t="s">
        <v>214</v>
      </c>
      <c r="E51" s="791">
        <f aca="true" t="shared" si="18" ref="E51:R51">SUM(E49:E50)</f>
        <v>0</v>
      </c>
      <c r="F51" s="791">
        <f t="shared" si="18"/>
        <v>0</v>
      </c>
      <c r="G51" s="791">
        <f t="shared" si="18"/>
        <v>0</v>
      </c>
      <c r="H51" s="791">
        <f t="shared" si="18"/>
        <v>0</v>
      </c>
      <c r="I51" s="791">
        <f t="shared" si="18"/>
        <v>0</v>
      </c>
      <c r="J51" s="791">
        <f t="shared" si="18"/>
        <v>3500000</v>
      </c>
      <c r="K51" s="791">
        <f>SUM(K49:K50)</f>
        <v>3500000</v>
      </c>
      <c r="L51" s="791">
        <f>SUM(L49:L50)</f>
        <v>3989000</v>
      </c>
      <c r="M51" s="791">
        <f>SUM(M49:M50)</f>
        <v>100000</v>
      </c>
      <c r="N51" s="791">
        <f t="shared" si="18"/>
        <v>0</v>
      </c>
      <c r="O51" s="791">
        <f t="shared" si="18"/>
        <v>0</v>
      </c>
      <c r="P51" s="792">
        <f t="shared" si="18"/>
        <v>0</v>
      </c>
      <c r="Q51" s="791">
        <f t="shared" si="18"/>
        <v>0</v>
      </c>
      <c r="R51" s="791">
        <f t="shared" si="18"/>
        <v>0</v>
      </c>
    </row>
    <row r="52" spans="1:19" s="786" customFormat="1" ht="16.5" customHeight="1" thickBot="1">
      <c r="A52" s="1104" t="s">
        <v>30</v>
      </c>
      <c r="B52" s="1098" t="s">
        <v>390</v>
      </c>
      <c r="C52" s="1099"/>
      <c r="D52" s="782" t="s">
        <v>205</v>
      </c>
      <c r="E52" s="783">
        <v>0</v>
      </c>
      <c r="F52" s="783">
        <v>0</v>
      </c>
      <c r="G52" s="783">
        <v>0</v>
      </c>
      <c r="H52" s="783">
        <v>0</v>
      </c>
      <c r="I52" s="783">
        <v>0</v>
      </c>
      <c r="J52" s="783">
        <v>0</v>
      </c>
      <c r="K52" s="783">
        <v>0</v>
      </c>
      <c r="L52" s="783">
        <v>0</v>
      </c>
      <c r="M52" s="783">
        <v>0</v>
      </c>
      <c r="N52" s="783">
        <v>0</v>
      </c>
      <c r="O52" s="783">
        <v>0</v>
      </c>
      <c r="P52" s="784">
        <f>N52-O52</f>
        <v>0</v>
      </c>
      <c r="Q52" s="783">
        <v>0</v>
      </c>
      <c r="R52" s="783">
        <v>0</v>
      </c>
      <c r="S52" s="785"/>
    </row>
    <row r="53" spans="1:19" s="786" customFormat="1" ht="16.5" customHeight="1" thickBot="1">
      <c r="A53" s="1105"/>
      <c r="B53" s="1100"/>
      <c r="C53" s="1101"/>
      <c r="D53" s="787" t="s">
        <v>176</v>
      </c>
      <c r="E53" s="788">
        <v>350000</v>
      </c>
      <c r="F53" s="788">
        <v>250000</v>
      </c>
      <c r="G53" s="788">
        <v>10000</v>
      </c>
      <c r="H53" s="788">
        <v>10000</v>
      </c>
      <c r="I53" s="788">
        <v>10000</v>
      </c>
      <c r="J53" s="788">
        <v>10000</v>
      </c>
      <c r="K53" s="788">
        <v>10000</v>
      </c>
      <c r="L53" s="788">
        <v>11000</v>
      </c>
      <c r="M53" s="788"/>
      <c r="N53" s="783">
        <v>0</v>
      </c>
      <c r="O53" s="783">
        <v>0</v>
      </c>
      <c r="P53" s="789">
        <f>N53-O53</f>
        <v>0</v>
      </c>
      <c r="Q53" s="788">
        <v>0</v>
      </c>
      <c r="R53" s="788">
        <v>0</v>
      </c>
      <c r="S53" s="785"/>
    </row>
    <row r="54" spans="1:19" s="786" customFormat="1" ht="16.5" customHeight="1" thickBot="1">
      <c r="A54" s="1106"/>
      <c r="B54" s="1102"/>
      <c r="C54" s="1103"/>
      <c r="D54" s="790" t="s">
        <v>214</v>
      </c>
      <c r="E54" s="791">
        <f aca="true" t="shared" si="19" ref="E54:R54">SUM(E52:E53)</f>
        <v>350000</v>
      </c>
      <c r="F54" s="791">
        <f t="shared" si="19"/>
        <v>250000</v>
      </c>
      <c r="G54" s="791">
        <f t="shared" si="19"/>
        <v>10000</v>
      </c>
      <c r="H54" s="791">
        <f t="shared" si="19"/>
        <v>10000</v>
      </c>
      <c r="I54" s="791">
        <f t="shared" si="19"/>
        <v>10000</v>
      </c>
      <c r="J54" s="791">
        <f>SUM(J52:J53)</f>
        <v>10000</v>
      </c>
      <c r="K54" s="791">
        <f>SUM(K52:K53)</f>
        <v>10000</v>
      </c>
      <c r="L54" s="791">
        <f>SUM(L52:L53)</f>
        <v>11000</v>
      </c>
      <c r="M54" s="791">
        <f>SUM(M52:M53)</f>
        <v>0</v>
      </c>
      <c r="N54" s="791">
        <f t="shared" si="19"/>
        <v>0</v>
      </c>
      <c r="O54" s="791">
        <f t="shared" si="19"/>
        <v>0</v>
      </c>
      <c r="P54" s="792">
        <f t="shared" si="19"/>
        <v>0</v>
      </c>
      <c r="Q54" s="791">
        <f t="shared" si="19"/>
        <v>0</v>
      </c>
      <c r="R54" s="791">
        <f t="shared" si="19"/>
        <v>0</v>
      </c>
      <c r="S54" s="785"/>
    </row>
    <row r="55" spans="1:18" s="786" customFormat="1" ht="16.5" customHeight="1">
      <c r="A55" s="1104" t="s">
        <v>30</v>
      </c>
      <c r="B55" s="1098" t="s">
        <v>633</v>
      </c>
      <c r="C55" s="1099"/>
      <c r="D55" s="782" t="s">
        <v>205</v>
      </c>
      <c r="E55" s="783">
        <v>0</v>
      </c>
      <c r="F55" s="783">
        <v>0</v>
      </c>
      <c r="G55" s="783">
        <v>0</v>
      </c>
      <c r="H55" s="783">
        <v>0</v>
      </c>
      <c r="I55" s="783">
        <v>0</v>
      </c>
      <c r="J55" s="783">
        <v>0</v>
      </c>
      <c r="K55" s="783">
        <v>0</v>
      </c>
      <c r="L55" s="783">
        <v>0</v>
      </c>
      <c r="M55" s="783">
        <v>0</v>
      </c>
      <c r="N55" s="783">
        <v>0</v>
      </c>
      <c r="O55" s="783">
        <v>0</v>
      </c>
      <c r="P55" s="784">
        <f>N55-O55</f>
        <v>0</v>
      </c>
      <c r="Q55" s="783">
        <v>0</v>
      </c>
      <c r="R55" s="783">
        <v>0</v>
      </c>
    </row>
    <row r="56" spans="1:18" s="786" customFormat="1" ht="16.5" customHeight="1" thickBot="1">
      <c r="A56" s="1105"/>
      <c r="B56" s="1100"/>
      <c r="C56" s="1101"/>
      <c r="D56" s="787" t="s">
        <v>176</v>
      </c>
      <c r="E56" s="788">
        <v>0</v>
      </c>
      <c r="F56" s="788">
        <v>0</v>
      </c>
      <c r="G56" s="788">
        <v>0</v>
      </c>
      <c r="H56" s="788">
        <v>0</v>
      </c>
      <c r="I56" s="788">
        <v>0</v>
      </c>
      <c r="J56" s="788">
        <v>0</v>
      </c>
      <c r="K56" s="788">
        <v>0</v>
      </c>
      <c r="L56" s="788">
        <v>0</v>
      </c>
      <c r="M56" s="788">
        <v>0</v>
      </c>
      <c r="N56" s="788">
        <v>0</v>
      </c>
      <c r="O56" s="788">
        <v>0</v>
      </c>
      <c r="P56" s="789">
        <f>N56-O56</f>
        <v>0</v>
      </c>
      <c r="Q56" s="788">
        <v>0</v>
      </c>
      <c r="R56" s="788">
        <v>0</v>
      </c>
    </row>
    <row r="57" spans="1:18" s="786" customFormat="1" ht="16.5" customHeight="1" thickBot="1">
      <c r="A57" s="1106"/>
      <c r="B57" s="1102"/>
      <c r="C57" s="1103"/>
      <c r="D57" s="790" t="s">
        <v>214</v>
      </c>
      <c r="E57" s="791">
        <f aca="true" t="shared" si="20" ref="E57:R57">SUM(E55:E56)</f>
        <v>0</v>
      </c>
      <c r="F57" s="791">
        <f t="shared" si="20"/>
        <v>0</v>
      </c>
      <c r="G57" s="791">
        <f t="shared" si="20"/>
        <v>0</v>
      </c>
      <c r="H57" s="791">
        <f t="shared" si="20"/>
        <v>0</v>
      </c>
      <c r="I57" s="791">
        <f t="shared" si="20"/>
        <v>0</v>
      </c>
      <c r="J57" s="791">
        <f>SUM(J55:J56)</f>
        <v>0</v>
      </c>
      <c r="K57" s="791">
        <f>SUM(K55:K56)</f>
        <v>0</v>
      </c>
      <c r="L57" s="791">
        <f>SUM(L55:L56)</f>
        <v>0</v>
      </c>
      <c r="M57" s="791">
        <f>SUM(M55:M56)</f>
        <v>0</v>
      </c>
      <c r="N57" s="791">
        <f t="shared" si="20"/>
        <v>0</v>
      </c>
      <c r="O57" s="791">
        <f t="shared" si="20"/>
        <v>0</v>
      </c>
      <c r="P57" s="792">
        <f t="shared" si="20"/>
        <v>0</v>
      </c>
      <c r="Q57" s="791">
        <f t="shared" si="20"/>
        <v>0</v>
      </c>
      <c r="R57" s="791">
        <f t="shared" si="20"/>
        <v>0</v>
      </c>
    </row>
    <row r="58" spans="1:18" s="786" customFormat="1" ht="16.5" customHeight="1">
      <c r="A58" s="1104" t="s">
        <v>30</v>
      </c>
      <c r="B58" s="1098" t="s">
        <v>634</v>
      </c>
      <c r="C58" s="1099"/>
      <c r="D58" s="782" t="s">
        <v>205</v>
      </c>
      <c r="E58" s="783">
        <v>0</v>
      </c>
      <c r="F58" s="783">
        <v>0</v>
      </c>
      <c r="G58" s="783">
        <v>0</v>
      </c>
      <c r="H58" s="783">
        <v>0</v>
      </c>
      <c r="I58" s="783">
        <v>0</v>
      </c>
      <c r="J58" s="783">
        <v>0</v>
      </c>
      <c r="K58" s="783">
        <v>0</v>
      </c>
      <c r="L58" s="783">
        <v>0</v>
      </c>
      <c r="M58" s="783">
        <v>0</v>
      </c>
      <c r="N58" s="783">
        <v>0</v>
      </c>
      <c r="O58" s="783">
        <v>0</v>
      </c>
      <c r="P58" s="784">
        <f>N58-O58</f>
        <v>0</v>
      </c>
      <c r="Q58" s="783">
        <v>0</v>
      </c>
      <c r="R58" s="783">
        <v>0</v>
      </c>
    </row>
    <row r="59" spans="1:18" s="786" customFormat="1" ht="16.5" customHeight="1" thickBot="1">
      <c r="A59" s="1105"/>
      <c r="B59" s="1100"/>
      <c r="C59" s="1101"/>
      <c r="D59" s="787" t="s">
        <v>176</v>
      </c>
      <c r="E59" s="788">
        <v>0</v>
      </c>
      <c r="F59" s="788">
        <v>0</v>
      </c>
      <c r="G59" s="788">
        <v>0</v>
      </c>
      <c r="H59" s="788">
        <v>0</v>
      </c>
      <c r="I59" s="788">
        <v>0</v>
      </c>
      <c r="J59" s="788">
        <v>0</v>
      </c>
      <c r="K59" s="788">
        <v>0</v>
      </c>
      <c r="L59" s="788">
        <v>0</v>
      </c>
      <c r="M59" s="788">
        <v>0</v>
      </c>
      <c r="N59" s="788">
        <v>0</v>
      </c>
      <c r="O59" s="788">
        <v>0</v>
      </c>
      <c r="P59" s="789">
        <f>N59-O59</f>
        <v>0</v>
      </c>
      <c r="Q59" s="788">
        <v>0</v>
      </c>
      <c r="R59" s="788">
        <v>0</v>
      </c>
    </row>
    <row r="60" spans="1:18" s="786" customFormat="1" ht="16.5" customHeight="1" thickBot="1">
      <c r="A60" s="1106"/>
      <c r="B60" s="1102"/>
      <c r="C60" s="1103"/>
      <c r="D60" s="790" t="s">
        <v>214</v>
      </c>
      <c r="E60" s="791">
        <f aca="true" t="shared" si="21" ref="E60:R60">SUM(E58:E59)</f>
        <v>0</v>
      </c>
      <c r="F60" s="791">
        <f t="shared" si="21"/>
        <v>0</v>
      </c>
      <c r="G60" s="791">
        <f t="shared" si="21"/>
        <v>0</v>
      </c>
      <c r="H60" s="791">
        <f t="shared" si="21"/>
        <v>0</v>
      </c>
      <c r="I60" s="791">
        <f t="shared" si="21"/>
        <v>0</v>
      </c>
      <c r="J60" s="791">
        <f>SUM(J58:J59)</f>
        <v>0</v>
      </c>
      <c r="K60" s="791">
        <f>SUM(K58:K59)</f>
        <v>0</v>
      </c>
      <c r="L60" s="791">
        <f>SUM(L58:L59)</f>
        <v>0</v>
      </c>
      <c r="M60" s="791">
        <f>SUM(M58:M59)</f>
        <v>0</v>
      </c>
      <c r="N60" s="791">
        <f t="shared" si="21"/>
        <v>0</v>
      </c>
      <c r="O60" s="791">
        <f t="shared" si="21"/>
        <v>0</v>
      </c>
      <c r="P60" s="792">
        <f t="shared" si="21"/>
        <v>0</v>
      </c>
      <c r="Q60" s="791">
        <f t="shared" si="21"/>
        <v>0</v>
      </c>
      <c r="R60" s="791">
        <f t="shared" si="21"/>
        <v>0</v>
      </c>
    </row>
    <row r="61" spans="1:19" s="810" customFormat="1" ht="19.5" customHeight="1">
      <c r="A61" s="1080" t="s">
        <v>158</v>
      </c>
      <c r="B61" s="1081"/>
      <c r="C61" s="1082"/>
      <c r="D61" s="807" t="s">
        <v>205</v>
      </c>
      <c r="E61" s="808">
        <v>3343000</v>
      </c>
      <c r="F61" s="808">
        <v>4087000</v>
      </c>
      <c r="G61" s="808">
        <v>2695000</v>
      </c>
      <c r="H61" s="808">
        <v>300000</v>
      </c>
      <c r="I61" s="808">
        <f>I52+I55+I58</f>
        <v>0</v>
      </c>
      <c r="J61" s="808">
        <f aca="true" t="shared" si="22" ref="J61:R61">J49+J52+J55+J58</f>
        <v>3500000</v>
      </c>
      <c r="K61" s="808">
        <f>K49+K52+K55+K58</f>
        <v>3500000</v>
      </c>
      <c r="L61" s="808">
        <f>L49+L52+L55+L58</f>
        <v>3989000</v>
      </c>
      <c r="M61" s="808">
        <f>M49+M52+M55+M58</f>
        <v>100000</v>
      </c>
      <c r="N61" s="808">
        <f t="shared" si="22"/>
        <v>0</v>
      </c>
      <c r="O61" s="808">
        <f t="shared" si="22"/>
        <v>0</v>
      </c>
      <c r="P61" s="808">
        <f t="shared" si="22"/>
        <v>0</v>
      </c>
      <c r="Q61" s="808">
        <f t="shared" si="22"/>
        <v>0</v>
      </c>
      <c r="R61" s="808">
        <f t="shared" si="22"/>
        <v>0</v>
      </c>
      <c r="S61" s="809"/>
    </row>
    <row r="62" spans="1:19" s="810" customFormat="1" ht="19.5" customHeight="1" thickBot="1">
      <c r="A62" s="1083"/>
      <c r="B62" s="1084"/>
      <c r="C62" s="1085"/>
      <c r="D62" s="811" t="s">
        <v>176</v>
      </c>
      <c r="E62" s="812">
        <f>E53+E56+E59</f>
        <v>350000</v>
      </c>
      <c r="F62" s="812">
        <f aca="true" t="shared" si="23" ref="F62:R62">F53+F56+F59</f>
        <v>250000</v>
      </c>
      <c r="G62" s="812">
        <f t="shared" si="23"/>
        <v>10000</v>
      </c>
      <c r="H62" s="812">
        <f t="shared" si="23"/>
        <v>10000</v>
      </c>
      <c r="I62" s="812">
        <f t="shared" si="23"/>
        <v>10000</v>
      </c>
      <c r="J62" s="812">
        <f t="shared" si="23"/>
        <v>10000</v>
      </c>
      <c r="K62" s="812">
        <f>K53+K56+K59</f>
        <v>10000</v>
      </c>
      <c r="L62" s="812">
        <f>L53+L56+L59</f>
        <v>11000</v>
      </c>
      <c r="M62" s="812">
        <f>M53+M56+M59</f>
        <v>0</v>
      </c>
      <c r="N62" s="812">
        <f t="shared" si="23"/>
        <v>0</v>
      </c>
      <c r="O62" s="812">
        <f t="shared" si="23"/>
        <v>0</v>
      </c>
      <c r="P62" s="812">
        <f t="shared" si="23"/>
        <v>0</v>
      </c>
      <c r="Q62" s="812">
        <f t="shared" si="23"/>
        <v>0</v>
      </c>
      <c r="R62" s="812">
        <f t="shared" si="23"/>
        <v>0</v>
      </c>
      <c r="S62" s="809"/>
    </row>
    <row r="63" spans="1:19" s="816" customFormat="1" ht="19.5" customHeight="1" thickBot="1">
      <c r="A63" s="1086"/>
      <c r="B63" s="1087"/>
      <c r="C63" s="1088"/>
      <c r="D63" s="813" t="s">
        <v>214</v>
      </c>
      <c r="E63" s="814">
        <f aca="true" t="shared" si="24" ref="E63:R63">SUM(E61:E62)</f>
        <v>3693000</v>
      </c>
      <c r="F63" s="814">
        <f t="shared" si="24"/>
        <v>4337000</v>
      </c>
      <c r="G63" s="814">
        <f t="shared" si="24"/>
        <v>2705000</v>
      </c>
      <c r="H63" s="814">
        <f t="shared" si="24"/>
        <v>310000</v>
      </c>
      <c r="I63" s="814">
        <f t="shared" si="24"/>
        <v>10000</v>
      </c>
      <c r="J63" s="814">
        <f>SUM(J61:J62)</f>
        <v>3510000</v>
      </c>
      <c r="K63" s="814">
        <f>SUM(K61:K62)</f>
        <v>3510000</v>
      </c>
      <c r="L63" s="814">
        <f>SUM(L61:L62)</f>
        <v>4000000</v>
      </c>
      <c r="M63" s="814">
        <f>SUM(M61:M62)</f>
        <v>100000</v>
      </c>
      <c r="N63" s="814">
        <f t="shared" si="24"/>
        <v>0</v>
      </c>
      <c r="O63" s="814">
        <f t="shared" si="24"/>
        <v>0</v>
      </c>
      <c r="P63" s="814">
        <f t="shared" si="24"/>
        <v>0</v>
      </c>
      <c r="Q63" s="814">
        <f t="shared" si="24"/>
        <v>0</v>
      </c>
      <c r="R63" s="814">
        <f t="shared" si="24"/>
        <v>0</v>
      </c>
      <c r="S63" s="815"/>
    </row>
    <row r="64" spans="1:19" s="820" customFormat="1" ht="19.5" customHeight="1">
      <c r="A64" s="1089" t="s">
        <v>109</v>
      </c>
      <c r="B64" s="1090"/>
      <c r="C64" s="1091"/>
      <c r="D64" s="817" t="s">
        <v>205</v>
      </c>
      <c r="E64" s="818">
        <f>E34+E46+E61+E40</f>
        <v>14303000</v>
      </c>
      <c r="F64" s="818">
        <f aca="true" t="shared" si="25" ref="F64:R65">F34+F46+F61+F40</f>
        <v>17127000</v>
      </c>
      <c r="G64" s="818">
        <f t="shared" si="25"/>
        <v>18073000</v>
      </c>
      <c r="H64" s="818">
        <f t="shared" si="25"/>
        <v>13900000</v>
      </c>
      <c r="I64" s="818">
        <f t="shared" si="25"/>
        <v>12510000</v>
      </c>
      <c r="J64" s="818">
        <f t="shared" si="25"/>
        <v>17400000</v>
      </c>
      <c r="K64" s="818">
        <f t="shared" si="25"/>
        <v>20400000</v>
      </c>
      <c r="L64" s="818">
        <f t="shared" si="25"/>
        <v>19989000</v>
      </c>
      <c r="M64" s="818">
        <f>M34+M46+M61+M40</f>
        <v>21032000</v>
      </c>
      <c r="N64" s="818">
        <f t="shared" si="25"/>
        <v>0</v>
      </c>
      <c r="O64" s="818">
        <f t="shared" si="25"/>
        <v>0</v>
      </c>
      <c r="P64" s="818">
        <f t="shared" si="25"/>
        <v>0</v>
      </c>
      <c r="Q64" s="818">
        <f t="shared" si="25"/>
        <v>0</v>
      </c>
      <c r="R64" s="818">
        <f t="shared" si="25"/>
        <v>0</v>
      </c>
      <c r="S64" s="819"/>
    </row>
    <row r="65" spans="1:19" s="820" customFormat="1" ht="19.5" customHeight="1" thickBot="1">
      <c r="A65" s="1092"/>
      <c r="B65" s="1093"/>
      <c r="C65" s="1094"/>
      <c r="D65" s="821" t="s">
        <v>176</v>
      </c>
      <c r="E65" s="822">
        <f>E35+E47+E62+E41</f>
        <v>5200000</v>
      </c>
      <c r="F65" s="822">
        <f t="shared" si="25"/>
        <v>3597000</v>
      </c>
      <c r="G65" s="822">
        <f t="shared" si="25"/>
        <v>3477000</v>
      </c>
      <c r="H65" s="822">
        <f t="shared" si="25"/>
        <v>5160000</v>
      </c>
      <c r="I65" s="822">
        <f t="shared" si="25"/>
        <v>6000000</v>
      </c>
      <c r="J65" s="822">
        <f t="shared" si="25"/>
        <v>3010000</v>
      </c>
      <c r="K65" s="822">
        <f t="shared" si="25"/>
        <v>3010000</v>
      </c>
      <c r="L65" s="822">
        <f t="shared" si="25"/>
        <v>3161000</v>
      </c>
      <c r="M65" s="822">
        <f>M35+M47+M62+M41</f>
        <v>2020000</v>
      </c>
      <c r="N65" s="822">
        <f t="shared" si="25"/>
        <v>0</v>
      </c>
      <c r="O65" s="822">
        <f t="shared" si="25"/>
        <v>0</v>
      </c>
      <c r="P65" s="822">
        <f t="shared" si="25"/>
        <v>0</v>
      </c>
      <c r="Q65" s="822">
        <f t="shared" si="25"/>
        <v>0</v>
      </c>
      <c r="R65" s="822">
        <f t="shared" si="25"/>
        <v>0</v>
      </c>
      <c r="S65" s="819"/>
    </row>
    <row r="66" spans="1:19" s="826" customFormat="1" ht="19.5" customHeight="1" thickBot="1">
      <c r="A66" s="1095"/>
      <c r="B66" s="1096"/>
      <c r="C66" s="1097"/>
      <c r="D66" s="823" t="s">
        <v>214</v>
      </c>
      <c r="E66" s="824">
        <f aca="true" t="shared" si="26" ref="E66:R66">SUM(E64:E65)</f>
        <v>19503000</v>
      </c>
      <c r="F66" s="824">
        <f t="shared" si="26"/>
        <v>20724000</v>
      </c>
      <c r="G66" s="824">
        <f t="shared" si="26"/>
        <v>21550000</v>
      </c>
      <c r="H66" s="824">
        <f t="shared" si="26"/>
        <v>19060000</v>
      </c>
      <c r="I66" s="824">
        <f t="shared" si="26"/>
        <v>18510000</v>
      </c>
      <c r="J66" s="824">
        <f>SUM(J64:J65)</f>
        <v>20410000</v>
      </c>
      <c r="K66" s="824">
        <f>SUM(K64:K65)</f>
        <v>23410000</v>
      </c>
      <c r="L66" s="824">
        <f>SUM(L64:L65)</f>
        <v>23150000</v>
      </c>
      <c r="M66" s="824">
        <f>SUM(M64:M65)</f>
        <v>23052000</v>
      </c>
      <c r="N66" s="824">
        <f t="shared" si="26"/>
        <v>0</v>
      </c>
      <c r="O66" s="824">
        <f t="shared" si="26"/>
        <v>0</v>
      </c>
      <c r="P66" s="824">
        <f t="shared" si="26"/>
        <v>0</v>
      </c>
      <c r="Q66" s="824">
        <f t="shared" si="26"/>
        <v>0</v>
      </c>
      <c r="R66" s="824">
        <f t="shared" si="26"/>
        <v>0</v>
      </c>
      <c r="S66" s="825"/>
    </row>
  </sheetData>
  <sheetProtection/>
  <mergeCells count="40">
    <mergeCell ref="A46:C48"/>
    <mergeCell ref="A49:A51"/>
    <mergeCell ref="A31:A33"/>
    <mergeCell ref="B31:C33"/>
    <mergeCell ref="A1:R1"/>
    <mergeCell ref="A3:R3"/>
    <mergeCell ref="A4:A6"/>
    <mergeCell ref="B4:C6"/>
    <mergeCell ref="D4:D6"/>
    <mergeCell ref="E4:R4"/>
    <mergeCell ref="N5:P5"/>
    <mergeCell ref="A7:A9"/>
    <mergeCell ref="B7:C9"/>
    <mergeCell ref="A10:A12"/>
    <mergeCell ref="B10:C12"/>
    <mergeCell ref="A13:A15"/>
    <mergeCell ref="B13:C15"/>
    <mergeCell ref="A16:A18"/>
    <mergeCell ref="B16:C18"/>
    <mergeCell ref="A19:A30"/>
    <mergeCell ref="B19:B30"/>
    <mergeCell ref="C19:C21"/>
    <mergeCell ref="C22:C24"/>
    <mergeCell ref="C25:C27"/>
    <mergeCell ref="C28:C30"/>
    <mergeCell ref="A34:C36"/>
    <mergeCell ref="A37:A39"/>
    <mergeCell ref="B37:C39"/>
    <mergeCell ref="A40:C42"/>
    <mergeCell ref="A43:A45"/>
    <mergeCell ref="B43:C45"/>
    <mergeCell ref="A61:C63"/>
    <mergeCell ref="A64:C66"/>
    <mergeCell ref="B49:C51"/>
    <mergeCell ref="A52:A54"/>
    <mergeCell ref="B52:C54"/>
    <mergeCell ref="A55:A57"/>
    <mergeCell ref="B55:C57"/>
    <mergeCell ref="A58:A60"/>
    <mergeCell ref="B58:C60"/>
  </mergeCells>
  <printOptions horizontalCentered="1"/>
  <pageMargins left="0.15748031496062992" right="0.15748031496062992" top="0.5905511811023623" bottom="0.7874015748031497" header="0.5118110236220472" footer="0.5118110236220472"/>
  <pageSetup horizontalDpi="300" verticalDpi="300" orientation="landscape" paperSize="9" scale="75" r:id="rId1"/>
  <headerFooter alignWithMargins="0">
    <oddFooter>&amp;CSayfa &amp;P / &amp;N</oddFooter>
  </headerFooter>
</worksheet>
</file>

<file path=xl/worksheets/sheet7.xml><?xml version="1.0" encoding="utf-8"?>
<worksheet xmlns="http://schemas.openxmlformats.org/spreadsheetml/2006/main" xmlns:r="http://schemas.openxmlformats.org/officeDocument/2006/relationships">
  <dimension ref="A1:AA88"/>
  <sheetViews>
    <sheetView zoomScalePageLayoutView="0" workbookViewId="0" topLeftCell="A1">
      <pane xSplit="8" ySplit="15" topLeftCell="N16" activePane="bottomRight" state="frozen"/>
      <selection pane="topLeft" activeCell="J199" sqref="J199"/>
      <selection pane="topRight" activeCell="J199" sqref="J199"/>
      <selection pane="bottomLeft" activeCell="J199" sqref="J199"/>
      <selection pane="bottomRight" activeCell="Q39" sqref="Q39"/>
    </sheetView>
  </sheetViews>
  <sheetFormatPr defaultColWidth="9.140625" defaultRowHeight="12.75"/>
  <cols>
    <col min="1" max="1" width="16.421875" style="0" customWidth="1"/>
    <col min="2" max="2" width="19.8515625" style="0" customWidth="1"/>
    <col min="3" max="3" width="9.28125" style="284" customWidth="1"/>
    <col min="4" max="8" width="11.28125" style="284" customWidth="1"/>
    <col min="9" max="13" width="11.28125" style="284" hidden="1" customWidth="1"/>
    <col min="14" max="14" width="11.28125" style="284" customWidth="1"/>
    <col min="15" max="15" width="9.8515625" style="284" customWidth="1"/>
    <col min="16" max="16" width="13.8515625" style="284" customWidth="1"/>
    <col min="17" max="17" width="13.7109375" style="284" customWidth="1"/>
    <col min="18" max="18" width="13.421875" style="284" customWidth="1"/>
    <col min="19" max="19" width="11.00390625" style="284" customWidth="1"/>
    <col min="20" max="23" width="11.28125" style="284" customWidth="1"/>
    <col min="24" max="24" width="11.7109375" style="284" customWidth="1"/>
    <col min="25" max="25" width="11.28125" style="284" customWidth="1"/>
    <col min="26" max="26" width="12.8515625" style="284" customWidth="1"/>
    <col min="27" max="27" width="12.421875" style="284" customWidth="1"/>
    <col min="28" max="31" width="11.28125" style="0" customWidth="1"/>
  </cols>
  <sheetData>
    <row r="1" spans="1:27" s="5" customFormat="1" ht="22.5" customHeight="1">
      <c r="A1" s="1219" t="s">
        <v>625</v>
      </c>
      <c r="B1" s="1219"/>
      <c r="C1" s="1219"/>
      <c r="D1" s="1219"/>
      <c r="E1" s="1219"/>
      <c r="F1" s="1219"/>
      <c r="G1" s="1219"/>
      <c r="H1" s="1219"/>
      <c r="I1" s="1219"/>
      <c r="J1" s="1219"/>
      <c r="K1" s="1219"/>
      <c r="L1" s="1219"/>
      <c r="M1" s="1219"/>
      <c r="N1" s="1219"/>
      <c r="O1" s="1219"/>
      <c r="P1" s="1219"/>
      <c r="Q1" s="1219"/>
      <c r="R1" s="1219"/>
      <c r="S1" s="1219"/>
      <c r="T1" s="1219"/>
      <c r="U1" s="1219"/>
      <c r="V1" s="1219"/>
      <c r="W1" s="1219"/>
      <c r="X1" s="1219"/>
      <c r="Y1" s="1219"/>
      <c r="Z1" s="1219"/>
      <c r="AA1" s="1219"/>
    </row>
    <row r="2" ht="13.5" thickBot="1"/>
    <row r="3" spans="1:27" s="170" customFormat="1" ht="24.75" customHeight="1" thickBot="1">
      <c r="A3" s="1220" t="s">
        <v>215</v>
      </c>
      <c r="B3" s="1221"/>
      <c r="C3" s="1221"/>
      <c r="D3" s="1221"/>
      <c r="E3" s="1221"/>
      <c r="F3" s="1221"/>
      <c r="G3" s="1221"/>
      <c r="H3" s="1221"/>
      <c r="I3" s="1221"/>
      <c r="J3" s="1221"/>
      <c r="K3" s="1221"/>
      <c r="L3" s="1221"/>
      <c r="M3" s="1221"/>
      <c r="N3" s="1221"/>
      <c r="O3" s="1221"/>
      <c r="P3" s="1221"/>
      <c r="Q3" s="1221"/>
      <c r="R3" s="1221"/>
      <c r="S3" s="1221"/>
      <c r="T3" s="1221"/>
      <c r="U3" s="1221"/>
      <c r="V3" s="1221"/>
      <c r="W3" s="1221"/>
      <c r="X3" s="1221"/>
      <c r="Y3" s="1221"/>
      <c r="Z3" s="1221"/>
      <c r="AA3" s="1221"/>
    </row>
    <row r="4" spans="1:27" s="157" customFormat="1" ht="19.5" customHeight="1" thickBot="1">
      <c r="A4" s="1236" t="s">
        <v>485</v>
      </c>
      <c r="B4" s="1237"/>
      <c r="C4" s="1240" t="s">
        <v>209</v>
      </c>
      <c r="D4" s="1241"/>
      <c r="E4" s="1242"/>
      <c r="F4" s="1240" t="s">
        <v>208</v>
      </c>
      <c r="G4" s="1242"/>
      <c r="H4" s="1244" t="s">
        <v>210</v>
      </c>
      <c r="I4" s="1205" t="s">
        <v>207</v>
      </c>
      <c r="J4" s="1206"/>
      <c r="K4" s="1206"/>
      <c r="L4" s="1206"/>
      <c r="M4" s="1206"/>
      <c r="N4" s="1206"/>
      <c r="O4" s="1206"/>
      <c r="P4" s="1206"/>
      <c r="Q4" s="1206"/>
      <c r="R4" s="1206"/>
      <c r="S4" s="1206"/>
      <c r="T4" s="1206"/>
      <c r="U4" s="1206"/>
      <c r="V4" s="1206"/>
      <c r="W4" s="1206"/>
      <c r="X4" s="1206"/>
      <c r="Y4" s="1206"/>
      <c r="Z4" s="1206"/>
      <c r="AA4" s="1206"/>
    </row>
    <row r="5" spans="1:27" s="157" customFormat="1" ht="19.5" customHeight="1" thickBot="1">
      <c r="A5" s="1236"/>
      <c r="B5" s="1237"/>
      <c r="C5" s="1240"/>
      <c r="D5" s="1241"/>
      <c r="E5" s="1242"/>
      <c r="F5" s="1240"/>
      <c r="G5" s="1242"/>
      <c r="H5" s="1244"/>
      <c r="I5" s="471" t="s">
        <v>169</v>
      </c>
      <c r="J5" s="291" t="s">
        <v>392</v>
      </c>
      <c r="K5" s="291" t="s">
        <v>393</v>
      </c>
      <c r="L5" s="291" t="s">
        <v>170</v>
      </c>
      <c r="M5" s="606" t="s">
        <v>83</v>
      </c>
      <c r="N5" s="734" t="s">
        <v>367</v>
      </c>
      <c r="O5" s="735" t="s">
        <v>504</v>
      </c>
      <c r="P5" s="1207" t="s">
        <v>524</v>
      </c>
      <c r="Q5" s="1208"/>
      <c r="R5" s="1208"/>
      <c r="S5" s="1209"/>
      <c r="T5" s="1207" t="s">
        <v>573</v>
      </c>
      <c r="U5" s="1208"/>
      <c r="V5" s="1208"/>
      <c r="W5" s="1209"/>
      <c r="X5" s="1207" t="s">
        <v>626</v>
      </c>
      <c r="Y5" s="1208"/>
      <c r="Z5" s="1208"/>
      <c r="AA5" s="1209"/>
    </row>
    <row r="6" spans="1:27" s="157" customFormat="1" ht="44.25" customHeight="1" thickBot="1">
      <c r="A6" s="1238"/>
      <c r="B6" s="1239"/>
      <c r="C6" s="1238"/>
      <c r="D6" s="1243"/>
      <c r="E6" s="1239"/>
      <c r="F6" s="1238"/>
      <c r="G6" s="1239"/>
      <c r="H6" s="1111"/>
      <c r="I6" s="472" t="s">
        <v>394</v>
      </c>
      <c r="J6" s="382" t="s">
        <v>394</v>
      </c>
      <c r="K6" s="382" t="s">
        <v>394</v>
      </c>
      <c r="L6" s="382" t="s">
        <v>394</v>
      </c>
      <c r="M6" s="382" t="s">
        <v>394</v>
      </c>
      <c r="N6" s="736" t="s">
        <v>394</v>
      </c>
      <c r="O6" s="736" t="s">
        <v>394</v>
      </c>
      <c r="P6" s="608" t="s">
        <v>346</v>
      </c>
      <c r="Q6" s="326" t="s">
        <v>345</v>
      </c>
      <c r="R6" s="397" t="s">
        <v>347</v>
      </c>
      <c r="S6" s="382" t="s">
        <v>394</v>
      </c>
      <c r="T6" s="607" t="s">
        <v>346</v>
      </c>
      <c r="U6" s="607" t="s">
        <v>627</v>
      </c>
      <c r="V6" s="607" t="s">
        <v>347</v>
      </c>
      <c r="W6" s="607" t="s">
        <v>394</v>
      </c>
      <c r="X6" s="607" t="s">
        <v>346</v>
      </c>
      <c r="Y6" s="382" t="s">
        <v>345</v>
      </c>
      <c r="Z6" s="608" t="s">
        <v>347</v>
      </c>
      <c r="AA6" s="382" t="s">
        <v>394</v>
      </c>
    </row>
    <row r="7" spans="1:27" ht="16.5" customHeight="1" hidden="1" thickBot="1">
      <c r="A7" s="729" t="s">
        <v>94</v>
      </c>
      <c r="B7" s="1222" t="s">
        <v>93</v>
      </c>
      <c r="C7" s="1185" t="s">
        <v>211</v>
      </c>
      <c r="D7" s="1186"/>
      <c r="E7" s="1187"/>
      <c r="F7" s="1185" t="s">
        <v>205</v>
      </c>
      <c r="G7" s="1187"/>
      <c r="H7" s="292" t="s">
        <v>332</v>
      </c>
      <c r="I7" s="295">
        <v>750000</v>
      </c>
      <c r="J7" s="295">
        <v>340000</v>
      </c>
      <c r="K7" s="295">
        <v>310000</v>
      </c>
      <c r="L7" s="295">
        <v>0</v>
      </c>
      <c r="M7" s="314">
        <v>0</v>
      </c>
      <c r="N7" s="314">
        <v>0</v>
      </c>
      <c r="O7" s="314">
        <v>0</v>
      </c>
      <c r="P7" s="577"/>
      <c r="Q7" s="320">
        <v>0</v>
      </c>
      <c r="R7" s="473">
        <f>O7-Q7</f>
        <v>0</v>
      </c>
      <c r="S7" s="295">
        <v>0</v>
      </c>
      <c r="T7" s="490"/>
      <c r="U7" s="490"/>
      <c r="V7" s="490"/>
      <c r="W7" s="490"/>
      <c r="X7" s="490"/>
      <c r="Y7" s="314">
        <v>0</v>
      </c>
      <c r="Z7" s="320">
        <v>0</v>
      </c>
      <c r="AA7" s="473">
        <f>Y7-Z7</f>
        <v>0</v>
      </c>
    </row>
    <row r="8" spans="1:27" ht="16.5" customHeight="1" hidden="1">
      <c r="A8" s="730"/>
      <c r="B8" s="1223"/>
      <c r="C8" s="1172" t="s">
        <v>212</v>
      </c>
      <c r="D8" s="1188"/>
      <c r="E8" s="1189"/>
      <c r="F8" s="1172" t="s">
        <v>459</v>
      </c>
      <c r="G8" s="1189"/>
      <c r="H8" s="285" t="s">
        <v>292</v>
      </c>
      <c r="I8" s="285">
        <v>50000</v>
      </c>
      <c r="J8" s="285">
        <v>0</v>
      </c>
      <c r="K8" s="285">
        <v>0</v>
      </c>
      <c r="L8" s="285">
        <v>0</v>
      </c>
      <c r="M8" s="315">
        <v>0</v>
      </c>
      <c r="N8" s="315">
        <v>0</v>
      </c>
      <c r="O8" s="315">
        <v>0</v>
      </c>
      <c r="P8" s="394"/>
      <c r="Q8" s="321">
        <v>0</v>
      </c>
      <c r="R8" s="474">
        <f>O8-Q8</f>
        <v>0</v>
      </c>
      <c r="S8" s="285">
        <v>0</v>
      </c>
      <c r="T8" s="491"/>
      <c r="U8" s="491"/>
      <c r="V8" s="491"/>
      <c r="W8" s="491"/>
      <c r="X8" s="491"/>
      <c r="Y8" s="315">
        <v>0</v>
      </c>
      <c r="Z8" s="321">
        <v>0</v>
      </c>
      <c r="AA8" s="474">
        <f>Y8-Z8</f>
        <v>0</v>
      </c>
    </row>
    <row r="9" spans="1:27" ht="16.5" customHeight="1" hidden="1">
      <c r="A9" s="730"/>
      <c r="B9" s="1223"/>
      <c r="C9" s="1190"/>
      <c r="D9" s="1191"/>
      <c r="E9" s="1192"/>
      <c r="F9" s="1190"/>
      <c r="G9" s="1192"/>
      <c r="H9" s="286" t="s">
        <v>296</v>
      </c>
      <c r="I9" s="304">
        <v>0</v>
      </c>
      <c r="J9" s="286">
        <v>30000</v>
      </c>
      <c r="K9" s="286">
        <v>0</v>
      </c>
      <c r="L9" s="286">
        <v>0</v>
      </c>
      <c r="M9" s="316">
        <v>0</v>
      </c>
      <c r="N9" s="316">
        <v>0</v>
      </c>
      <c r="O9" s="316">
        <v>0</v>
      </c>
      <c r="P9" s="578"/>
      <c r="Q9" s="322">
        <v>0</v>
      </c>
      <c r="R9" s="475">
        <f>O9-Q9</f>
        <v>0</v>
      </c>
      <c r="S9" s="286">
        <v>0</v>
      </c>
      <c r="T9" s="515"/>
      <c r="U9" s="515"/>
      <c r="V9" s="515"/>
      <c r="W9" s="515"/>
      <c r="X9" s="515"/>
      <c r="Y9" s="316">
        <v>0</v>
      </c>
      <c r="Z9" s="322">
        <v>0</v>
      </c>
      <c r="AA9" s="475">
        <f>Y9-Z9</f>
        <v>0</v>
      </c>
    </row>
    <row r="10" spans="1:27" ht="16.5" customHeight="1" hidden="1">
      <c r="A10" s="730"/>
      <c r="B10" s="1223"/>
      <c r="C10" s="1190"/>
      <c r="D10" s="1191"/>
      <c r="E10" s="1192"/>
      <c r="F10" s="1190"/>
      <c r="G10" s="1192"/>
      <c r="H10" s="296" t="s">
        <v>240</v>
      </c>
      <c r="I10" s="296">
        <v>0</v>
      </c>
      <c r="J10" s="296">
        <v>30000</v>
      </c>
      <c r="K10" s="296">
        <v>0</v>
      </c>
      <c r="L10" s="296">
        <v>0</v>
      </c>
      <c r="M10" s="317">
        <v>0</v>
      </c>
      <c r="N10" s="317">
        <v>0</v>
      </c>
      <c r="O10" s="317">
        <v>0</v>
      </c>
      <c r="P10" s="395"/>
      <c r="Q10" s="323">
        <v>0</v>
      </c>
      <c r="R10" s="476">
        <f>O10-Q10</f>
        <v>0</v>
      </c>
      <c r="S10" s="296">
        <v>0</v>
      </c>
      <c r="T10" s="493"/>
      <c r="U10" s="493"/>
      <c r="V10" s="493"/>
      <c r="W10" s="493"/>
      <c r="X10" s="493"/>
      <c r="Y10" s="317">
        <v>0</v>
      </c>
      <c r="Z10" s="323">
        <v>0</v>
      </c>
      <c r="AA10" s="476">
        <f>Y10-Z10</f>
        <v>0</v>
      </c>
    </row>
    <row r="11" spans="1:27" ht="16.5" customHeight="1" hidden="1" thickBot="1">
      <c r="A11" s="730"/>
      <c r="B11" s="1223"/>
      <c r="C11" s="1190"/>
      <c r="D11" s="1191"/>
      <c r="E11" s="1192"/>
      <c r="F11" s="1228"/>
      <c r="G11" s="1229"/>
      <c r="H11" s="290" t="s">
        <v>300</v>
      </c>
      <c r="I11" s="290">
        <v>1706000</v>
      </c>
      <c r="J11" s="290">
        <v>1000000</v>
      </c>
      <c r="K11" s="290">
        <v>1790000</v>
      </c>
      <c r="L11" s="290">
        <v>0</v>
      </c>
      <c r="M11" s="318">
        <v>0</v>
      </c>
      <c r="N11" s="318">
        <v>0</v>
      </c>
      <c r="O11" s="318">
        <v>0</v>
      </c>
      <c r="P11" s="396"/>
      <c r="Q11" s="324">
        <v>0</v>
      </c>
      <c r="R11" s="477">
        <f>O11-Q11</f>
        <v>0</v>
      </c>
      <c r="S11" s="290">
        <v>0</v>
      </c>
      <c r="T11" s="494"/>
      <c r="U11" s="494"/>
      <c r="V11" s="494"/>
      <c r="W11" s="494"/>
      <c r="X11" s="494"/>
      <c r="Y11" s="318">
        <v>0</v>
      </c>
      <c r="Z11" s="324">
        <v>0</v>
      </c>
      <c r="AA11" s="477">
        <f>Y11-Z11</f>
        <v>0</v>
      </c>
    </row>
    <row r="12" spans="1:27" ht="16.5" customHeight="1" hidden="1" thickBot="1">
      <c r="A12" s="730"/>
      <c r="B12" s="1223"/>
      <c r="C12" s="1228"/>
      <c r="D12" s="1233"/>
      <c r="E12" s="1229"/>
      <c r="F12" s="1230" t="s">
        <v>214</v>
      </c>
      <c r="G12" s="1231"/>
      <c r="H12" s="1232"/>
      <c r="I12" s="287">
        <f aca="true" t="shared" si="0" ref="I12:AA12">SUM(I8:I11)</f>
        <v>1756000</v>
      </c>
      <c r="J12" s="287">
        <f t="shared" si="0"/>
        <v>1060000</v>
      </c>
      <c r="K12" s="287">
        <f t="shared" si="0"/>
        <v>1790000</v>
      </c>
      <c r="L12" s="287">
        <f>SUM(L8:L11)</f>
        <v>0</v>
      </c>
      <c r="M12" s="319">
        <f>SUM(M8:M11)</f>
        <v>0</v>
      </c>
      <c r="N12" s="319">
        <f>SUM(N8:N11)</f>
        <v>0</v>
      </c>
      <c r="O12" s="319">
        <f t="shared" si="0"/>
        <v>0</v>
      </c>
      <c r="P12" s="579"/>
      <c r="Q12" s="325">
        <f t="shared" si="0"/>
        <v>0</v>
      </c>
      <c r="R12" s="478">
        <f t="shared" si="0"/>
        <v>0</v>
      </c>
      <c r="S12" s="287">
        <f t="shared" si="0"/>
        <v>0</v>
      </c>
      <c r="T12" s="481"/>
      <c r="U12" s="481"/>
      <c r="V12" s="481"/>
      <c r="W12" s="481"/>
      <c r="X12" s="481"/>
      <c r="Y12" s="319">
        <f t="shared" si="0"/>
        <v>0</v>
      </c>
      <c r="Z12" s="325">
        <f t="shared" si="0"/>
        <v>0</v>
      </c>
      <c r="AA12" s="478">
        <f t="shared" si="0"/>
        <v>0</v>
      </c>
    </row>
    <row r="13" spans="1:27" ht="16.5" customHeight="1" hidden="1" thickBot="1">
      <c r="A13" s="730"/>
      <c r="B13" s="1224"/>
      <c r="C13" s="1225" t="s">
        <v>216</v>
      </c>
      <c r="D13" s="1226"/>
      <c r="E13" s="1226"/>
      <c r="F13" s="1226"/>
      <c r="G13" s="1226"/>
      <c r="H13" s="1227"/>
      <c r="I13" s="486">
        <f aca="true" t="shared" si="1" ref="I13:AA13">I7+I12</f>
        <v>2506000</v>
      </c>
      <c r="J13" s="486">
        <f t="shared" si="1"/>
        <v>1400000</v>
      </c>
      <c r="K13" s="486">
        <f t="shared" si="1"/>
        <v>2100000</v>
      </c>
      <c r="L13" s="486">
        <f>L7+L12</f>
        <v>0</v>
      </c>
      <c r="M13" s="487">
        <f>M7+M12</f>
        <v>0</v>
      </c>
      <c r="N13" s="487">
        <f>N7+N12</f>
        <v>0</v>
      </c>
      <c r="O13" s="487">
        <f t="shared" si="1"/>
        <v>0</v>
      </c>
      <c r="P13" s="580"/>
      <c r="Q13" s="488">
        <f t="shared" si="1"/>
        <v>0</v>
      </c>
      <c r="R13" s="489">
        <f t="shared" si="1"/>
        <v>0</v>
      </c>
      <c r="S13" s="486">
        <f t="shared" si="1"/>
        <v>0</v>
      </c>
      <c r="T13" s="516"/>
      <c r="U13" s="516"/>
      <c r="V13" s="516"/>
      <c r="W13" s="516"/>
      <c r="X13" s="516"/>
      <c r="Y13" s="487">
        <f t="shared" si="1"/>
        <v>0</v>
      </c>
      <c r="Z13" s="488">
        <f t="shared" si="1"/>
        <v>0</v>
      </c>
      <c r="AA13" s="489">
        <f t="shared" si="1"/>
        <v>0</v>
      </c>
    </row>
    <row r="14" spans="1:27" s="3" customFormat="1" ht="9.75" customHeight="1" hidden="1" thickBot="1">
      <c r="A14" s="730"/>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row>
    <row r="15" spans="1:27" ht="16.5" customHeight="1" hidden="1" thickBot="1">
      <c r="A15" s="730"/>
      <c r="B15" s="1222" t="s">
        <v>95</v>
      </c>
      <c r="C15" s="1185" t="s">
        <v>211</v>
      </c>
      <c r="D15" s="1186"/>
      <c r="E15" s="1187"/>
      <c r="F15" s="1185" t="s">
        <v>205</v>
      </c>
      <c r="G15" s="1187"/>
      <c r="H15" s="292" t="s">
        <v>332</v>
      </c>
      <c r="I15" s="295">
        <v>600000</v>
      </c>
      <c r="J15" s="295">
        <v>500000</v>
      </c>
      <c r="K15" s="295">
        <v>350000</v>
      </c>
      <c r="L15" s="295">
        <v>0</v>
      </c>
      <c r="M15" s="314">
        <v>0</v>
      </c>
      <c r="N15" s="314">
        <v>0</v>
      </c>
      <c r="O15" s="314">
        <v>0</v>
      </c>
      <c r="P15" s="577"/>
      <c r="Q15" s="320">
        <v>0</v>
      </c>
      <c r="R15" s="473">
        <f>O15-Q15</f>
        <v>0</v>
      </c>
      <c r="S15" s="295">
        <v>0</v>
      </c>
      <c r="T15" s="490"/>
      <c r="U15" s="490"/>
      <c r="V15" s="490"/>
      <c r="W15" s="490"/>
      <c r="X15" s="490"/>
      <c r="Y15" s="314">
        <v>0</v>
      </c>
      <c r="Z15" s="320">
        <v>0</v>
      </c>
      <c r="AA15" s="473">
        <f>Y15-Z15</f>
        <v>0</v>
      </c>
    </row>
    <row r="16" spans="1:27" ht="16.5" customHeight="1" hidden="1" thickBot="1">
      <c r="A16" s="730"/>
      <c r="B16" s="1223"/>
      <c r="C16" s="1197" t="s">
        <v>212</v>
      </c>
      <c r="D16" s="1198"/>
      <c r="E16" s="1199"/>
      <c r="F16" s="1200" t="s">
        <v>459</v>
      </c>
      <c r="G16" s="1201"/>
      <c r="H16" s="292" t="s">
        <v>300</v>
      </c>
      <c r="I16" s="295">
        <v>450000</v>
      </c>
      <c r="J16" s="295">
        <v>0</v>
      </c>
      <c r="K16" s="295">
        <v>200000</v>
      </c>
      <c r="L16" s="295">
        <v>0</v>
      </c>
      <c r="M16" s="314">
        <v>0</v>
      </c>
      <c r="N16" s="314">
        <v>0</v>
      </c>
      <c r="O16" s="314">
        <v>0</v>
      </c>
      <c r="P16" s="577"/>
      <c r="Q16" s="320">
        <v>0</v>
      </c>
      <c r="R16" s="473">
        <v>0</v>
      </c>
      <c r="S16" s="295">
        <v>0</v>
      </c>
      <c r="T16" s="490"/>
      <c r="U16" s="490"/>
      <c r="V16" s="490"/>
      <c r="W16" s="490"/>
      <c r="X16" s="490"/>
      <c r="Y16" s="314">
        <v>0</v>
      </c>
      <c r="Z16" s="320">
        <v>0</v>
      </c>
      <c r="AA16" s="473">
        <f>Y16-Z16</f>
        <v>0</v>
      </c>
    </row>
    <row r="17" spans="1:27" ht="16.5" customHeight="1" hidden="1" thickBot="1">
      <c r="A17" s="730"/>
      <c r="B17" s="1224"/>
      <c r="C17" s="1225" t="s">
        <v>216</v>
      </c>
      <c r="D17" s="1226"/>
      <c r="E17" s="1226"/>
      <c r="F17" s="1226"/>
      <c r="G17" s="1226"/>
      <c r="H17" s="1227"/>
      <c r="I17" s="486">
        <f aca="true" t="shared" si="2" ref="I17:AA17">SUM(I15:I16)</f>
        <v>1050000</v>
      </c>
      <c r="J17" s="486">
        <f t="shared" si="2"/>
        <v>500000</v>
      </c>
      <c r="K17" s="486">
        <f t="shared" si="2"/>
        <v>550000</v>
      </c>
      <c r="L17" s="486">
        <f>SUM(L15:L16)</f>
        <v>0</v>
      </c>
      <c r="M17" s="487">
        <f>SUM(M15:M16)</f>
        <v>0</v>
      </c>
      <c r="N17" s="487">
        <f>SUM(N15:N16)</f>
        <v>0</v>
      </c>
      <c r="O17" s="487">
        <f t="shared" si="2"/>
        <v>0</v>
      </c>
      <c r="P17" s="580"/>
      <c r="Q17" s="488">
        <f t="shared" si="2"/>
        <v>0</v>
      </c>
      <c r="R17" s="489">
        <f t="shared" si="2"/>
        <v>0</v>
      </c>
      <c r="S17" s="486">
        <f t="shared" si="2"/>
        <v>0</v>
      </c>
      <c r="T17" s="516"/>
      <c r="U17" s="516"/>
      <c r="V17" s="516"/>
      <c r="W17" s="516"/>
      <c r="X17" s="516"/>
      <c r="Y17" s="487">
        <f t="shared" si="2"/>
        <v>0</v>
      </c>
      <c r="Z17" s="488">
        <f t="shared" si="2"/>
        <v>0</v>
      </c>
      <c r="AA17" s="489">
        <f t="shared" si="2"/>
        <v>0</v>
      </c>
    </row>
    <row r="18" spans="1:27" s="3" customFormat="1" ht="9.75" customHeight="1" hidden="1" thickBot="1">
      <c r="A18" s="730"/>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row>
    <row r="19" spans="1:27" ht="16.5" customHeight="1" hidden="1" thickBot="1">
      <c r="A19" s="730"/>
      <c r="B19" s="1222" t="s">
        <v>96</v>
      </c>
      <c r="C19" s="1185" t="s">
        <v>217</v>
      </c>
      <c r="D19" s="1186"/>
      <c r="E19" s="1187"/>
      <c r="F19" s="1185" t="s">
        <v>205</v>
      </c>
      <c r="G19" s="1187"/>
      <c r="H19" s="292" t="s">
        <v>401</v>
      </c>
      <c r="I19" s="295">
        <v>820000</v>
      </c>
      <c r="J19" s="295">
        <v>825000</v>
      </c>
      <c r="K19" s="295">
        <v>850000</v>
      </c>
      <c r="L19" s="295">
        <v>0</v>
      </c>
      <c r="M19" s="314">
        <v>0</v>
      </c>
      <c r="N19" s="314">
        <v>0</v>
      </c>
      <c r="O19" s="314">
        <v>0</v>
      </c>
      <c r="P19" s="577"/>
      <c r="Q19" s="320">
        <v>0</v>
      </c>
      <c r="R19" s="473">
        <f>O19-Q19</f>
        <v>0</v>
      </c>
      <c r="S19" s="295">
        <v>0</v>
      </c>
      <c r="T19" s="490"/>
      <c r="U19" s="490"/>
      <c r="V19" s="490"/>
      <c r="W19" s="490"/>
      <c r="X19" s="490"/>
      <c r="Y19" s="314">
        <v>0</v>
      </c>
      <c r="Z19" s="320">
        <v>0</v>
      </c>
      <c r="AA19" s="473">
        <f>Y19-Z19</f>
        <v>0</v>
      </c>
    </row>
    <row r="20" spans="1:27" ht="16.5" customHeight="1" hidden="1" thickBot="1">
      <c r="A20" s="730"/>
      <c r="B20" s="1224"/>
      <c r="C20" s="1225" t="s">
        <v>216</v>
      </c>
      <c r="D20" s="1226"/>
      <c r="E20" s="1226"/>
      <c r="F20" s="1226"/>
      <c r="G20" s="1226"/>
      <c r="H20" s="1227"/>
      <c r="I20" s="486">
        <f aca="true" t="shared" si="3" ref="I20:AA20">SUM(I19)</f>
        <v>820000</v>
      </c>
      <c r="J20" s="486">
        <f t="shared" si="3"/>
        <v>825000</v>
      </c>
      <c r="K20" s="486">
        <f t="shared" si="3"/>
        <v>850000</v>
      </c>
      <c r="L20" s="486">
        <f>SUM(L19)</f>
        <v>0</v>
      </c>
      <c r="M20" s="487">
        <f>SUM(M19)</f>
        <v>0</v>
      </c>
      <c r="N20" s="487">
        <f>SUM(N19)</f>
        <v>0</v>
      </c>
      <c r="O20" s="737">
        <f t="shared" si="3"/>
        <v>0</v>
      </c>
      <c r="P20" s="580"/>
      <c r="Q20" s="488">
        <f t="shared" si="3"/>
        <v>0</v>
      </c>
      <c r="R20" s="489">
        <f t="shared" si="3"/>
        <v>0</v>
      </c>
      <c r="S20" s="486">
        <f t="shared" si="3"/>
        <v>0</v>
      </c>
      <c r="T20" s="516"/>
      <c r="U20" s="516"/>
      <c r="V20" s="516"/>
      <c r="W20" s="516"/>
      <c r="X20" s="516"/>
      <c r="Y20" s="487">
        <f t="shared" si="3"/>
        <v>0</v>
      </c>
      <c r="Z20" s="488">
        <f t="shared" si="3"/>
        <v>0</v>
      </c>
      <c r="AA20" s="489">
        <f t="shared" si="3"/>
        <v>0</v>
      </c>
    </row>
    <row r="21" spans="1:27" ht="16.5" customHeight="1" thickBot="1">
      <c r="A21" s="1210" t="s">
        <v>94</v>
      </c>
      <c r="B21" s="1211" t="s">
        <v>174</v>
      </c>
      <c r="C21" s="1186" t="s">
        <v>211</v>
      </c>
      <c r="D21" s="1186"/>
      <c r="E21" s="1187"/>
      <c r="F21" s="1185" t="s">
        <v>205</v>
      </c>
      <c r="G21" s="1187"/>
      <c r="H21" s="292" t="s">
        <v>332</v>
      </c>
      <c r="I21" s="295">
        <f>I7+I15</f>
        <v>1350000</v>
      </c>
      <c r="J21" s="295">
        <v>840000</v>
      </c>
      <c r="K21" s="295">
        <v>660000</v>
      </c>
      <c r="L21" s="295">
        <v>300000</v>
      </c>
      <c r="M21" s="490">
        <v>1000000</v>
      </c>
      <c r="N21" s="490">
        <v>700000</v>
      </c>
      <c r="O21" s="738">
        <v>2000000</v>
      </c>
      <c r="P21" s="392"/>
      <c r="Q21" s="320"/>
      <c r="R21" s="473">
        <f>P21-Q21</f>
        <v>0</v>
      </c>
      <c r="S21" s="295">
        <f>S7+S15</f>
        <v>0</v>
      </c>
      <c r="T21" s="490"/>
      <c r="U21" s="490"/>
      <c r="V21" s="490"/>
      <c r="W21" s="490"/>
      <c r="X21" s="490"/>
      <c r="Y21" s="490">
        <f>Y7+Y15</f>
        <v>0</v>
      </c>
      <c r="Z21" s="320">
        <f>Z7+Z15</f>
        <v>0</v>
      </c>
      <c r="AA21" s="473">
        <f>Y21-Z21</f>
        <v>0</v>
      </c>
    </row>
    <row r="22" spans="1:27" ht="16.5" customHeight="1" thickBot="1">
      <c r="A22" s="1210"/>
      <c r="B22" s="1212"/>
      <c r="C22" s="1188" t="s">
        <v>212</v>
      </c>
      <c r="D22" s="1188"/>
      <c r="E22" s="1189"/>
      <c r="F22" s="1188" t="s">
        <v>459</v>
      </c>
      <c r="G22" s="1189"/>
      <c r="H22" s="285" t="s">
        <v>292</v>
      </c>
      <c r="I22" s="285">
        <f aca="true" t="shared" si="4" ref="I22:O24">I8</f>
        <v>50000</v>
      </c>
      <c r="J22" s="285">
        <f t="shared" si="4"/>
        <v>0</v>
      </c>
      <c r="K22" s="285">
        <f t="shared" si="4"/>
        <v>0</v>
      </c>
      <c r="L22" s="285">
        <f t="shared" si="4"/>
        <v>0</v>
      </c>
      <c r="M22" s="491">
        <f t="shared" si="4"/>
        <v>0</v>
      </c>
      <c r="N22" s="491">
        <f t="shared" si="4"/>
        <v>0</v>
      </c>
      <c r="O22" s="330">
        <f t="shared" si="4"/>
        <v>0</v>
      </c>
      <c r="P22" s="739"/>
      <c r="Q22" s="321">
        <f>Q8</f>
        <v>0</v>
      </c>
      <c r="R22" s="473">
        <f aca="true" t="shared" si="5" ref="R22:R27">P22-Q22</f>
        <v>0</v>
      </c>
      <c r="S22" s="285">
        <f>S8</f>
        <v>0</v>
      </c>
      <c r="T22" s="491"/>
      <c r="U22" s="491"/>
      <c r="V22" s="491"/>
      <c r="W22" s="491"/>
      <c r="X22" s="491"/>
      <c r="Y22" s="491">
        <f aca="true" t="shared" si="6" ref="Y22:Z24">Y8</f>
        <v>0</v>
      </c>
      <c r="Z22" s="321">
        <f t="shared" si="6"/>
        <v>0</v>
      </c>
      <c r="AA22" s="474">
        <f>Y22-Z22</f>
        <v>0</v>
      </c>
    </row>
    <row r="23" spans="1:27" ht="16.5" customHeight="1" thickBot="1">
      <c r="A23" s="1210"/>
      <c r="B23" s="1212"/>
      <c r="C23" s="1191"/>
      <c r="D23" s="1191"/>
      <c r="E23" s="1192"/>
      <c r="F23" s="1191"/>
      <c r="G23" s="1192"/>
      <c r="H23" s="286" t="s">
        <v>296</v>
      </c>
      <c r="I23" s="304">
        <f>I9</f>
        <v>0</v>
      </c>
      <c r="J23" s="304">
        <v>30000</v>
      </c>
      <c r="K23" s="304">
        <f t="shared" si="4"/>
        <v>0</v>
      </c>
      <c r="L23" s="304">
        <f t="shared" si="4"/>
        <v>0</v>
      </c>
      <c r="M23" s="492">
        <f t="shared" si="4"/>
        <v>0</v>
      </c>
      <c r="N23" s="492">
        <f t="shared" si="4"/>
        <v>0</v>
      </c>
      <c r="O23" s="330">
        <f t="shared" si="4"/>
        <v>0</v>
      </c>
      <c r="P23" s="740"/>
      <c r="Q23" s="330">
        <f>Q9</f>
        <v>0</v>
      </c>
      <c r="R23" s="473">
        <f t="shared" si="5"/>
        <v>0</v>
      </c>
      <c r="S23" s="304">
        <f>S9</f>
        <v>0</v>
      </c>
      <c r="T23" s="492"/>
      <c r="U23" s="492"/>
      <c r="V23" s="492"/>
      <c r="W23" s="492"/>
      <c r="X23" s="492"/>
      <c r="Y23" s="492">
        <f t="shared" si="6"/>
        <v>0</v>
      </c>
      <c r="Z23" s="330">
        <f t="shared" si="6"/>
        <v>0</v>
      </c>
      <c r="AA23" s="475">
        <f>Y23-Z23</f>
        <v>0</v>
      </c>
    </row>
    <row r="24" spans="1:27" ht="16.5" customHeight="1" thickBot="1">
      <c r="A24" s="1210"/>
      <c r="B24" s="1212"/>
      <c r="C24" s="1191"/>
      <c r="D24" s="1191"/>
      <c r="E24" s="1192"/>
      <c r="F24" s="1191"/>
      <c r="G24" s="1192"/>
      <c r="H24" s="296" t="s">
        <v>240</v>
      </c>
      <c r="I24" s="296">
        <f>I10</f>
        <v>0</v>
      </c>
      <c r="J24" s="296">
        <v>30000</v>
      </c>
      <c r="K24" s="296">
        <f t="shared" si="4"/>
        <v>0</v>
      </c>
      <c r="L24" s="296">
        <f t="shared" si="4"/>
        <v>0</v>
      </c>
      <c r="M24" s="493">
        <f t="shared" si="4"/>
        <v>0</v>
      </c>
      <c r="N24" s="493">
        <f t="shared" si="4"/>
        <v>0</v>
      </c>
      <c r="O24" s="330">
        <f t="shared" si="4"/>
        <v>0</v>
      </c>
      <c r="P24" s="289"/>
      <c r="Q24" s="323">
        <f>Q10</f>
        <v>0</v>
      </c>
      <c r="R24" s="473">
        <f t="shared" si="5"/>
        <v>0</v>
      </c>
      <c r="S24" s="296">
        <f>S10</f>
        <v>0</v>
      </c>
      <c r="T24" s="493"/>
      <c r="U24" s="493"/>
      <c r="V24" s="493"/>
      <c r="W24" s="493"/>
      <c r="X24" s="493"/>
      <c r="Y24" s="493">
        <f t="shared" si="6"/>
        <v>0</v>
      </c>
      <c r="Z24" s="323">
        <f t="shared" si="6"/>
        <v>0</v>
      </c>
      <c r="AA24" s="476">
        <f>Y24-Z24</f>
        <v>0</v>
      </c>
    </row>
    <row r="25" spans="1:27" ht="16.5" customHeight="1" thickBot="1">
      <c r="A25" s="1210"/>
      <c r="B25" s="1212"/>
      <c r="C25" s="1191"/>
      <c r="D25" s="1191"/>
      <c r="E25" s="1192"/>
      <c r="F25" s="1175"/>
      <c r="G25" s="1103"/>
      <c r="H25" s="290" t="s">
        <v>300</v>
      </c>
      <c r="I25" s="290">
        <f>I11+I16</f>
        <v>2156000</v>
      </c>
      <c r="J25" s="290">
        <v>1000000</v>
      </c>
      <c r="K25" s="290">
        <v>1990000</v>
      </c>
      <c r="L25" s="290">
        <v>3000000</v>
      </c>
      <c r="M25" s="494">
        <v>2500000</v>
      </c>
      <c r="N25" s="494">
        <v>3150000</v>
      </c>
      <c r="O25" s="330">
        <v>2020000</v>
      </c>
      <c r="P25" s="741"/>
      <c r="Q25" s="324">
        <f>Q11+Q16</f>
        <v>0</v>
      </c>
      <c r="R25" s="473">
        <f t="shared" si="5"/>
        <v>0</v>
      </c>
      <c r="S25" s="290">
        <f>S11+S16</f>
        <v>0</v>
      </c>
      <c r="T25" s="494"/>
      <c r="U25" s="494"/>
      <c r="V25" s="494"/>
      <c r="W25" s="494"/>
      <c r="X25" s="494"/>
      <c r="Y25" s="494">
        <f>Y11+Y16</f>
        <v>0</v>
      </c>
      <c r="Z25" s="324">
        <f>Z11+Z16</f>
        <v>0</v>
      </c>
      <c r="AA25" s="477">
        <f>Y25-Z25</f>
        <v>0</v>
      </c>
    </row>
    <row r="26" spans="1:27" ht="16.5" customHeight="1" thickBot="1">
      <c r="A26" s="1210"/>
      <c r="B26" s="1212"/>
      <c r="C26" s="1191"/>
      <c r="D26" s="1191"/>
      <c r="E26" s="1192"/>
      <c r="F26" s="1202" t="s">
        <v>214</v>
      </c>
      <c r="G26" s="1203"/>
      <c r="H26" s="1204"/>
      <c r="I26" s="287">
        <f aca="true" t="shared" si="7" ref="I26:AA26">SUM(I22:I25)</f>
        <v>2206000</v>
      </c>
      <c r="J26" s="287">
        <f t="shared" si="7"/>
        <v>1060000</v>
      </c>
      <c r="K26" s="287">
        <f t="shared" si="7"/>
        <v>1990000</v>
      </c>
      <c r="L26" s="287">
        <f>SUM(L22:L25)</f>
        <v>3000000</v>
      </c>
      <c r="M26" s="481">
        <f>SUM(M22:M25)</f>
        <v>2500000</v>
      </c>
      <c r="N26" s="481">
        <f>SUM(N22:N25)</f>
        <v>3150000</v>
      </c>
      <c r="O26" s="742">
        <f t="shared" si="7"/>
        <v>2020000</v>
      </c>
      <c r="P26" s="743"/>
      <c r="Q26" s="325">
        <f t="shared" si="7"/>
        <v>0</v>
      </c>
      <c r="R26" s="478">
        <f>SUM(R22:R25)</f>
        <v>0</v>
      </c>
      <c r="S26" s="287">
        <f t="shared" si="7"/>
        <v>0</v>
      </c>
      <c r="T26" s="481"/>
      <c r="U26" s="481"/>
      <c r="V26" s="481"/>
      <c r="W26" s="481"/>
      <c r="X26" s="481"/>
      <c r="Y26" s="481">
        <f t="shared" si="7"/>
        <v>0</v>
      </c>
      <c r="Z26" s="325">
        <f t="shared" si="7"/>
        <v>0</v>
      </c>
      <c r="AA26" s="478">
        <f t="shared" si="7"/>
        <v>0</v>
      </c>
    </row>
    <row r="27" spans="1:27" ht="16.5" customHeight="1" thickBot="1">
      <c r="A27" s="1210"/>
      <c r="B27" s="1212"/>
      <c r="C27" s="1186" t="s">
        <v>217</v>
      </c>
      <c r="D27" s="1186"/>
      <c r="E27" s="1187"/>
      <c r="F27" s="1185" t="s">
        <v>205</v>
      </c>
      <c r="G27" s="1187"/>
      <c r="H27" s="292" t="s">
        <v>401</v>
      </c>
      <c r="I27" s="295">
        <f>I19</f>
        <v>820000</v>
      </c>
      <c r="J27" s="295">
        <v>825000</v>
      </c>
      <c r="K27" s="295">
        <v>850000</v>
      </c>
      <c r="L27" s="295">
        <v>400000</v>
      </c>
      <c r="M27" s="490">
        <v>1000000</v>
      </c>
      <c r="N27" s="490">
        <v>1000000</v>
      </c>
      <c r="O27" s="490">
        <v>2500000</v>
      </c>
      <c r="P27" s="392"/>
      <c r="Q27" s="320">
        <f>Q19</f>
        <v>0</v>
      </c>
      <c r="R27" s="473">
        <f t="shared" si="5"/>
        <v>0</v>
      </c>
      <c r="S27" s="295">
        <f>S19</f>
        <v>0</v>
      </c>
      <c r="T27" s="490"/>
      <c r="U27" s="490"/>
      <c r="V27" s="490"/>
      <c r="W27" s="490"/>
      <c r="X27" s="490"/>
      <c r="Y27" s="490">
        <f>Y19</f>
        <v>0</v>
      </c>
      <c r="Z27" s="320">
        <f>Z19</f>
        <v>0</v>
      </c>
      <c r="AA27" s="473">
        <f>Y27-Z27</f>
        <v>0</v>
      </c>
    </row>
    <row r="28" spans="1:27" s="3" customFormat="1" ht="16.5" customHeight="1" thickBot="1">
      <c r="A28" s="731"/>
      <c r="B28" s="1213"/>
      <c r="C28" s="1194" t="s">
        <v>216</v>
      </c>
      <c r="D28" s="1195"/>
      <c r="E28" s="1195"/>
      <c r="F28" s="1195"/>
      <c r="G28" s="1195"/>
      <c r="H28" s="1196"/>
      <c r="I28" s="293">
        <f aca="true" t="shared" si="8" ref="I28:AA28">I21+I26+I27</f>
        <v>4376000</v>
      </c>
      <c r="J28" s="293">
        <f t="shared" si="8"/>
        <v>2725000</v>
      </c>
      <c r="K28" s="293">
        <f t="shared" si="8"/>
        <v>3500000</v>
      </c>
      <c r="L28" s="293">
        <f>L21+L26+L27</f>
        <v>3700000</v>
      </c>
      <c r="M28" s="480">
        <f>M21+M26+M27</f>
        <v>4500000</v>
      </c>
      <c r="N28" s="480">
        <f>N21+N26+N27</f>
        <v>4850000</v>
      </c>
      <c r="O28" s="480">
        <f t="shared" si="8"/>
        <v>6520000</v>
      </c>
      <c r="P28" s="744"/>
      <c r="Q28" s="328">
        <f t="shared" si="8"/>
        <v>0</v>
      </c>
      <c r="R28" s="479">
        <f t="shared" si="8"/>
        <v>0</v>
      </c>
      <c r="S28" s="293">
        <f t="shared" si="8"/>
        <v>0</v>
      </c>
      <c r="T28" s="480"/>
      <c r="U28" s="480"/>
      <c r="V28" s="480"/>
      <c r="W28" s="480"/>
      <c r="X28" s="480"/>
      <c r="Y28" s="480">
        <f t="shared" si="8"/>
        <v>0</v>
      </c>
      <c r="Z28" s="328">
        <f t="shared" si="8"/>
        <v>0</v>
      </c>
      <c r="AA28" s="479">
        <f t="shared" si="8"/>
        <v>0</v>
      </c>
    </row>
    <row r="29" spans="1:27" s="3" customFormat="1" ht="12.75" customHeight="1" thickBot="1">
      <c r="A29" s="288"/>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row>
    <row r="30" spans="1:27" ht="16.5" customHeight="1" thickBot="1">
      <c r="A30" s="1171" t="s">
        <v>471</v>
      </c>
      <c r="B30" s="1193"/>
      <c r="C30" s="1185" t="s">
        <v>213</v>
      </c>
      <c r="D30" s="1186"/>
      <c r="E30" s="1187"/>
      <c r="F30" s="1185" t="s">
        <v>205</v>
      </c>
      <c r="G30" s="1187"/>
      <c r="H30" s="292" t="s">
        <v>332</v>
      </c>
      <c r="I30" s="295">
        <v>10000</v>
      </c>
      <c r="J30" s="295">
        <v>10000</v>
      </c>
      <c r="K30" s="295">
        <v>0</v>
      </c>
      <c r="L30" s="295">
        <v>0</v>
      </c>
      <c r="M30" s="314">
        <v>0</v>
      </c>
      <c r="N30" s="314">
        <v>0</v>
      </c>
      <c r="O30" s="314">
        <v>0</v>
      </c>
      <c r="P30" s="577"/>
      <c r="Q30" s="320">
        <v>0</v>
      </c>
      <c r="R30" s="473">
        <f>O30-Q30</f>
        <v>0</v>
      </c>
      <c r="S30" s="295">
        <v>0</v>
      </c>
      <c r="T30" s="490"/>
      <c r="U30" s="490"/>
      <c r="V30" s="490"/>
      <c r="W30" s="490"/>
      <c r="X30" s="490"/>
      <c r="Y30" s="314">
        <v>0</v>
      </c>
      <c r="Z30" s="320">
        <v>0</v>
      </c>
      <c r="AA30" s="473">
        <f>Y30-Z30</f>
        <v>0</v>
      </c>
    </row>
    <row r="31" spans="1:27" ht="16.5" customHeight="1" thickBot="1">
      <c r="A31" s="1138"/>
      <c r="B31" s="1103"/>
      <c r="C31" s="1194" t="s">
        <v>216</v>
      </c>
      <c r="D31" s="1195"/>
      <c r="E31" s="1195"/>
      <c r="F31" s="1195"/>
      <c r="G31" s="1195"/>
      <c r="H31" s="1196"/>
      <c r="I31" s="293">
        <f aca="true" t="shared" si="9" ref="I31:AA31">SUM(I30)</f>
        <v>10000</v>
      </c>
      <c r="J31" s="293">
        <f t="shared" si="9"/>
        <v>10000</v>
      </c>
      <c r="K31" s="293">
        <f t="shared" si="9"/>
        <v>0</v>
      </c>
      <c r="L31" s="293">
        <f>SUM(L30)</f>
        <v>0</v>
      </c>
      <c r="M31" s="327">
        <f>SUM(M30)</f>
        <v>0</v>
      </c>
      <c r="N31" s="327">
        <f>SUM(N30)</f>
        <v>0</v>
      </c>
      <c r="O31" s="327">
        <f t="shared" si="9"/>
        <v>0</v>
      </c>
      <c r="P31" s="581"/>
      <c r="Q31" s="328">
        <f t="shared" si="9"/>
        <v>0</v>
      </c>
      <c r="R31" s="479">
        <f t="shared" si="9"/>
        <v>0</v>
      </c>
      <c r="S31" s="293">
        <f t="shared" si="9"/>
        <v>0</v>
      </c>
      <c r="T31" s="480"/>
      <c r="U31" s="480"/>
      <c r="V31" s="480"/>
      <c r="W31" s="480"/>
      <c r="X31" s="480"/>
      <c r="Y31" s="327">
        <f t="shared" si="9"/>
        <v>0</v>
      </c>
      <c r="Z31" s="328">
        <f t="shared" si="9"/>
        <v>0</v>
      </c>
      <c r="AA31" s="479">
        <f t="shared" si="9"/>
        <v>0</v>
      </c>
    </row>
    <row r="32" spans="1:27" s="3" customFormat="1" ht="12.75" customHeight="1" thickBot="1">
      <c r="A32" s="288"/>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row>
    <row r="33" spans="1:27" ht="16.5" customHeight="1" thickBot="1">
      <c r="A33" s="1171" t="s">
        <v>409</v>
      </c>
      <c r="B33" s="1193"/>
      <c r="C33" s="1185" t="s">
        <v>213</v>
      </c>
      <c r="D33" s="1186"/>
      <c r="E33" s="1187"/>
      <c r="F33" s="1185" t="s">
        <v>205</v>
      </c>
      <c r="G33" s="1187"/>
      <c r="H33" s="292" t="s">
        <v>332</v>
      </c>
      <c r="I33" s="295">
        <v>175000</v>
      </c>
      <c r="J33" s="295">
        <v>125000</v>
      </c>
      <c r="K33" s="295">
        <v>150000</v>
      </c>
      <c r="L33" s="295">
        <v>100000</v>
      </c>
      <c r="M33" s="314">
        <v>100000</v>
      </c>
      <c r="N33" s="314">
        <v>100000</v>
      </c>
      <c r="O33" s="314">
        <v>100000</v>
      </c>
      <c r="P33" s="577"/>
      <c r="Q33" s="320">
        <v>0</v>
      </c>
      <c r="R33" s="473">
        <f>P33-Q33</f>
        <v>0</v>
      </c>
      <c r="S33" s="295">
        <v>0</v>
      </c>
      <c r="T33" s="490"/>
      <c r="U33" s="490"/>
      <c r="V33" s="490"/>
      <c r="W33" s="490"/>
      <c r="X33" s="490"/>
      <c r="Y33" s="314">
        <v>0</v>
      </c>
      <c r="Z33" s="320">
        <v>0</v>
      </c>
      <c r="AA33" s="473">
        <f>Y33-Z33</f>
        <v>0</v>
      </c>
    </row>
    <row r="34" spans="1:27" ht="16.5" customHeight="1" thickBot="1">
      <c r="A34" s="1138"/>
      <c r="B34" s="1103"/>
      <c r="C34" s="1194" t="s">
        <v>216</v>
      </c>
      <c r="D34" s="1195"/>
      <c r="E34" s="1195"/>
      <c r="F34" s="1195"/>
      <c r="G34" s="1195"/>
      <c r="H34" s="1196"/>
      <c r="I34" s="293">
        <f aca="true" t="shared" si="10" ref="I34:AA34">SUM(I33)</f>
        <v>175000</v>
      </c>
      <c r="J34" s="293">
        <f t="shared" si="10"/>
        <v>125000</v>
      </c>
      <c r="K34" s="293">
        <f t="shared" si="10"/>
        <v>150000</v>
      </c>
      <c r="L34" s="293">
        <f>SUM(L33)</f>
        <v>100000</v>
      </c>
      <c r="M34" s="293">
        <f>SUM(M33)</f>
        <v>100000</v>
      </c>
      <c r="N34" s="293">
        <f>SUM(N33)</f>
        <v>100000</v>
      </c>
      <c r="O34" s="293">
        <f t="shared" si="10"/>
        <v>100000</v>
      </c>
      <c r="P34" s="293"/>
      <c r="Q34" s="293">
        <f t="shared" si="10"/>
        <v>0</v>
      </c>
      <c r="R34" s="480">
        <f t="shared" si="10"/>
        <v>0</v>
      </c>
      <c r="S34" s="293">
        <f t="shared" si="10"/>
        <v>0</v>
      </c>
      <c r="T34" s="293"/>
      <c r="U34" s="293"/>
      <c r="V34" s="293"/>
      <c r="W34" s="293"/>
      <c r="X34" s="293"/>
      <c r="Y34" s="293">
        <f t="shared" si="10"/>
        <v>0</v>
      </c>
      <c r="Z34" s="293">
        <f t="shared" si="10"/>
        <v>0</v>
      </c>
      <c r="AA34" s="480">
        <f t="shared" si="10"/>
        <v>0</v>
      </c>
    </row>
    <row r="35" spans="1:27" s="3" customFormat="1" ht="12.75" customHeight="1" thickBot="1">
      <c r="A35" s="288"/>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row>
    <row r="36" spans="1:27" ht="16.5" customHeight="1" thickBot="1">
      <c r="A36" s="1171" t="s">
        <v>525</v>
      </c>
      <c r="B36" s="1099"/>
      <c r="C36" s="1185" t="s">
        <v>213</v>
      </c>
      <c r="D36" s="1186"/>
      <c r="E36" s="1187"/>
      <c r="F36" s="1185" t="s">
        <v>205</v>
      </c>
      <c r="G36" s="1187"/>
      <c r="H36" s="292" t="s">
        <v>332</v>
      </c>
      <c r="I36" s="295">
        <v>10068000</v>
      </c>
      <c r="J36" s="295">
        <v>9550000</v>
      </c>
      <c r="K36" s="295">
        <v>7450000</v>
      </c>
      <c r="L36" s="295">
        <v>11000000</v>
      </c>
      <c r="M36" s="314">
        <v>10600000</v>
      </c>
      <c r="N36" s="314">
        <v>11950000</v>
      </c>
      <c r="O36" s="314">
        <v>14280000</v>
      </c>
      <c r="P36" s="577"/>
      <c r="Q36" s="320">
        <v>0</v>
      </c>
      <c r="R36" s="473">
        <f>P36-Q36</f>
        <v>0</v>
      </c>
      <c r="S36" s="295">
        <v>0</v>
      </c>
      <c r="T36" s="490"/>
      <c r="U36" s="490"/>
      <c r="V36" s="490"/>
      <c r="W36" s="490"/>
      <c r="X36" s="490"/>
      <c r="Y36" s="314">
        <v>0</v>
      </c>
      <c r="Z36" s="320">
        <v>0</v>
      </c>
      <c r="AA36" s="473">
        <f>Y36-Z36</f>
        <v>0</v>
      </c>
    </row>
    <row r="37" spans="1:27" ht="16.5" customHeight="1" thickBot="1">
      <c r="A37" s="1137"/>
      <c r="B37" s="1101"/>
      <c r="C37" s="1197" t="s">
        <v>212</v>
      </c>
      <c r="D37" s="1198"/>
      <c r="E37" s="1199"/>
      <c r="F37" s="1200" t="s">
        <v>459</v>
      </c>
      <c r="G37" s="1201"/>
      <c r="H37" s="292" t="s">
        <v>300</v>
      </c>
      <c r="I37" s="295">
        <v>1000000</v>
      </c>
      <c r="J37" s="295">
        <v>4090000</v>
      </c>
      <c r="K37" s="295">
        <v>4000000</v>
      </c>
      <c r="L37" s="295">
        <v>0</v>
      </c>
      <c r="M37" s="314">
        <v>500000</v>
      </c>
      <c r="N37" s="314">
        <v>0</v>
      </c>
      <c r="O37" s="314">
        <v>0</v>
      </c>
      <c r="P37" s="577"/>
      <c r="Q37" s="320">
        <v>0</v>
      </c>
      <c r="R37" s="473">
        <f>O37-Q37</f>
        <v>0</v>
      </c>
      <c r="S37" s="295">
        <v>0</v>
      </c>
      <c r="T37" s="490"/>
      <c r="U37" s="490"/>
      <c r="V37" s="490"/>
      <c r="W37" s="490"/>
      <c r="X37" s="490"/>
      <c r="Y37" s="314">
        <v>0</v>
      </c>
      <c r="Z37" s="320">
        <v>0</v>
      </c>
      <c r="AA37" s="473">
        <f>Y37-Z37</f>
        <v>0</v>
      </c>
    </row>
    <row r="38" spans="1:27" ht="16.5" customHeight="1" thickBot="1">
      <c r="A38" s="1138"/>
      <c r="B38" s="1103"/>
      <c r="C38" s="1194" t="s">
        <v>216</v>
      </c>
      <c r="D38" s="1195"/>
      <c r="E38" s="1195"/>
      <c r="F38" s="1195"/>
      <c r="G38" s="1195"/>
      <c r="H38" s="1196"/>
      <c r="I38" s="293">
        <f aca="true" t="shared" si="11" ref="I38:AA38">SUM(I36:I37)</f>
        <v>11068000</v>
      </c>
      <c r="J38" s="293">
        <f t="shared" si="11"/>
        <v>13640000</v>
      </c>
      <c r="K38" s="293">
        <f t="shared" si="11"/>
        <v>11450000</v>
      </c>
      <c r="L38" s="293">
        <f>SUM(L36:L37)</f>
        <v>11000000</v>
      </c>
      <c r="M38" s="293">
        <f>SUM(M36:M37)</f>
        <v>11100000</v>
      </c>
      <c r="N38" s="293">
        <f>SUM(N36:N37)</f>
        <v>11950000</v>
      </c>
      <c r="O38" s="293">
        <f t="shared" si="11"/>
        <v>14280000</v>
      </c>
      <c r="P38" s="293"/>
      <c r="Q38" s="293">
        <f t="shared" si="11"/>
        <v>0</v>
      </c>
      <c r="R38" s="480">
        <f t="shared" si="11"/>
        <v>0</v>
      </c>
      <c r="S38" s="293">
        <f t="shared" si="11"/>
        <v>0</v>
      </c>
      <c r="T38" s="293"/>
      <c r="U38" s="293"/>
      <c r="V38" s="293"/>
      <c r="W38" s="293"/>
      <c r="X38" s="293"/>
      <c r="Y38" s="293">
        <f t="shared" si="11"/>
        <v>0</v>
      </c>
      <c r="Z38" s="293">
        <f t="shared" si="11"/>
        <v>0</v>
      </c>
      <c r="AA38" s="480">
        <f t="shared" si="11"/>
        <v>0</v>
      </c>
    </row>
    <row r="39" spans="1:27" s="3" customFormat="1" ht="12.75" customHeight="1" thickBot="1">
      <c r="A39" s="288"/>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row>
    <row r="40" spans="1:27" ht="16.5" customHeight="1" thickBot="1">
      <c r="A40" s="1171" t="s">
        <v>91</v>
      </c>
      <c r="B40" s="1193"/>
      <c r="C40" s="1185" t="s">
        <v>213</v>
      </c>
      <c r="D40" s="1186"/>
      <c r="E40" s="1187"/>
      <c r="F40" s="1185" t="s">
        <v>205</v>
      </c>
      <c r="G40" s="1187"/>
      <c r="H40" s="292" t="s">
        <v>332</v>
      </c>
      <c r="I40" s="295">
        <v>820000</v>
      </c>
      <c r="J40" s="295">
        <v>600000</v>
      </c>
      <c r="K40" s="295">
        <v>2000000</v>
      </c>
      <c r="L40" s="295">
        <v>300000</v>
      </c>
      <c r="M40" s="314">
        <v>300000</v>
      </c>
      <c r="N40" s="314">
        <v>100000</v>
      </c>
      <c r="O40" s="314">
        <v>100000</v>
      </c>
      <c r="P40" s="577"/>
      <c r="Q40" s="320">
        <v>0</v>
      </c>
      <c r="R40" s="473">
        <f>P40-Q40</f>
        <v>0</v>
      </c>
      <c r="S40" s="295">
        <v>0</v>
      </c>
      <c r="T40" s="490"/>
      <c r="U40" s="490"/>
      <c r="V40" s="490"/>
      <c r="W40" s="490"/>
      <c r="X40" s="490"/>
      <c r="Y40" s="314">
        <v>0</v>
      </c>
      <c r="Z40" s="320">
        <v>0</v>
      </c>
      <c r="AA40" s="473">
        <f>Y40-Z40</f>
        <v>0</v>
      </c>
    </row>
    <row r="41" spans="1:27" ht="16.5" customHeight="1" thickBot="1">
      <c r="A41" s="1138"/>
      <c r="B41" s="1103"/>
      <c r="C41" s="1194" t="s">
        <v>216</v>
      </c>
      <c r="D41" s="1195"/>
      <c r="E41" s="1195"/>
      <c r="F41" s="1195"/>
      <c r="G41" s="1195"/>
      <c r="H41" s="1196"/>
      <c r="I41" s="293">
        <f aca="true" t="shared" si="12" ref="I41:AA41">SUM(I40)</f>
        <v>820000</v>
      </c>
      <c r="J41" s="293">
        <f t="shared" si="12"/>
        <v>600000</v>
      </c>
      <c r="K41" s="293">
        <f t="shared" si="12"/>
        <v>2000000</v>
      </c>
      <c r="L41" s="293">
        <f>SUM(L40)</f>
        <v>300000</v>
      </c>
      <c r="M41" s="293">
        <f>SUM(M40)</f>
        <v>300000</v>
      </c>
      <c r="N41" s="293">
        <f>SUM(N40)</f>
        <v>100000</v>
      </c>
      <c r="O41" s="293">
        <f t="shared" si="12"/>
        <v>100000</v>
      </c>
      <c r="P41" s="293"/>
      <c r="Q41" s="293">
        <f t="shared" si="12"/>
        <v>0</v>
      </c>
      <c r="R41" s="480">
        <f t="shared" si="12"/>
        <v>0</v>
      </c>
      <c r="S41" s="293">
        <f t="shared" si="12"/>
        <v>0</v>
      </c>
      <c r="T41" s="293"/>
      <c r="U41" s="293"/>
      <c r="V41" s="293"/>
      <c r="W41" s="293"/>
      <c r="X41" s="293"/>
      <c r="Y41" s="293">
        <f t="shared" si="12"/>
        <v>0</v>
      </c>
      <c r="Z41" s="293">
        <f t="shared" si="12"/>
        <v>0</v>
      </c>
      <c r="AA41" s="480">
        <f t="shared" si="12"/>
        <v>0</v>
      </c>
    </row>
    <row r="42" spans="1:27" s="3" customFormat="1" ht="12.75" customHeight="1" thickBot="1">
      <c r="A42" s="288"/>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row>
    <row r="43" spans="1:27" ht="16.5" customHeight="1" thickBot="1">
      <c r="A43" s="1171" t="s">
        <v>408</v>
      </c>
      <c r="B43" s="1099"/>
      <c r="C43" s="1185" t="s">
        <v>213</v>
      </c>
      <c r="D43" s="1186"/>
      <c r="E43" s="1187"/>
      <c r="F43" s="1185" t="s">
        <v>205</v>
      </c>
      <c r="G43" s="1187"/>
      <c r="H43" s="292" t="s">
        <v>332</v>
      </c>
      <c r="I43" s="295">
        <v>1400000</v>
      </c>
      <c r="J43" s="295">
        <v>900000</v>
      </c>
      <c r="K43" s="295">
        <v>900000</v>
      </c>
      <c r="L43" s="295">
        <v>900000</v>
      </c>
      <c r="M43" s="314">
        <v>1000000</v>
      </c>
      <c r="N43" s="314">
        <v>1000000</v>
      </c>
      <c r="O43" s="314">
        <v>1500000</v>
      </c>
      <c r="P43" s="577"/>
      <c r="Q43" s="320">
        <v>0</v>
      </c>
      <c r="R43" s="473">
        <f>P43-Q43</f>
        <v>0</v>
      </c>
      <c r="S43" s="295">
        <v>0</v>
      </c>
      <c r="T43" s="490"/>
      <c r="U43" s="490"/>
      <c r="V43" s="490"/>
      <c r="W43" s="490"/>
      <c r="X43" s="490"/>
      <c r="Y43" s="314">
        <v>0</v>
      </c>
      <c r="Z43" s="320">
        <v>0</v>
      </c>
      <c r="AA43" s="473">
        <f>Y43-Z43</f>
        <v>0</v>
      </c>
    </row>
    <row r="44" spans="1:27" ht="16.5" customHeight="1" thickBot="1">
      <c r="A44" s="1137"/>
      <c r="B44" s="1101"/>
      <c r="C44" s="1197" t="s">
        <v>212</v>
      </c>
      <c r="D44" s="1198"/>
      <c r="E44" s="1199"/>
      <c r="F44" s="1200" t="s">
        <v>459</v>
      </c>
      <c r="G44" s="1201"/>
      <c r="H44" s="292" t="s">
        <v>300</v>
      </c>
      <c r="I44" s="295">
        <v>261000</v>
      </c>
      <c r="J44" s="295">
        <v>0</v>
      </c>
      <c r="K44" s="295">
        <v>0</v>
      </c>
      <c r="L44" s="295">
        <v>0</v>
      </c>
      <c r="M44" s="314">
        <v>0</v>
      </c>
      <c r="N44" s="314">
        <v>0</v>
      </c>
      <c r="O44" s="314">
        <v>0</v>
      </c>
      <c r="P44" s="577"/>
      <c r="Q44" s="320">
        <v>0</v>
      </c>
      <c r="R44" s="473">
        <f>O44-Q44</f>
        <v>0</v>
      </c>
      <c r="S44" s="295">
        <v>0</v>
      </c>
      <c r="T44" s="490"/>
      <c r="U44" s="490"/>
      <c r="V44" s="490"/>
      <c r="W44" s="490"/>
      <c r="X44" s="490"/>
      <c r="Y44" s="314">
        <v>0</v>
      </c>
      <c r="Z44" s="320">
        <v>0</v>
      </c>
      <c r="AA44" s="473">
        <f>Y44-Z44</f>
        <v>0</v>
      </c>
    </row>
    <row r="45" spans="1:27" ht="16.5" customHeight="1" thickBot="1">
      <c r="A45" s="1138"/>
      <c r="B45" s="1103"/>
      <c r="C45" s="1194" t="s">
        <v>216</v>
      </c>
      <c r="D45" s="1195"/>
      <c r="E45" s="1195"/>
      <c r="F45" s="1195"/>
      <c r="G45" s="1195"/>
      <c r="H45" s="1196"/>
      <c r="I45" s="293">
        <f aca="true" t="shared" si="13" ref="I45:AA45">SUM(I43:I44)</f>
        <v>1661000</v>
      </c>
      <c r="J45" s="293">
        <f t="shared" si="13"/>
        <v>900000</v>
      </c>
      <c r="K45" s="293">
        <f t="shared" si="13"/>
        <v>900000</v>
      </c>
      <c r="L45" s="293">
        <f>SUM(L43:L44)</f>
        <v>900000</v>
      </c>
      <c r="M45" s="293">
        <f>SUM(M43:M44)</f>
        <v>1000000</v>
      </c>
      <c r="N45" s="293">
        <f>SUM(N43:N44)</f>
        <v>1000000</v>
      </c>
      <c r="O45" s="293">
        <f t="shared" si="13"/>
        <v>1500000</v>
      </c>
      <c r="P45" s="293"/>
      <c r="Q45" s="293">
        <f t="shared" si="13"/>
        <v>0</v>
      </c>
      <c r="R45" s="480">
        <f t="shared" si="13"/>
        <v>0</v>
      </c>
      <c r="S45" s="293">
        <f t="shared" si="13"/>
        <v>0</v>
      </c>
      <c r="T45" s="293"/>
      <c r="U45" s="293"/>
      <c r="V45" s="293"/>
      <c r="W45" s="293"/>
      <c r="X45" s="293"/>
      <c r="Y45" s="293">
        <f t="shared" si="13"/>
        <v>0</v>
      </c>
      <c r="Z45" s="293">
        <f t="shared" si="13"/>
        <v>0</v>
      </c>
      <c r="AA45" s="480">
        <f t="shared" si="13"/>
        <v>0</v>
      </c>
    </row>
    <row r="46" spans="1:27" s="3" customFormat="1" ht="12.75" customHeight="1" thickBot="1">
      <c r="A46" s="288"/>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row>
    <row r="47" spans="1:27" ht="16.5" customHeight="1" thickBot="1">
      <c r="A47" s="1171" t="s">
        <v>526</v>
      </c>
      <c r="B47" s="1193"/>
      <c r="C47" s="1185" t="s">
        <v>211</v>
      </c>
      <c r="D47" s="1186"/>
      <c r="E47" s="1187"/>
      <c r="F47" s="1185" t="s">
        <v>205</v>
      </c>
      <c r="G47" s="1187"/>
      <c r="H47" s="292" t="s">
        <v>401</v>
      </c>
      <c r="I47" s="295">
        <v>0</v>
      </c>
      <c r="J47" s="295">
        <v>0</v>
      </c>
      <c r="K47" s="295">
        <v>0</v>
      </c>
      <c r="L47" s="295">
        <v>0</v>
      </c>
      <c r="M47" s="314">
        <v>400000</v>
      </c>
      <c r="N47" s="314">
        <v>400000</v>
      </c>
      <c r="O47" s="314">
        <v>450000</v>
      </c>
      <c r="P47" s="577"/>
      <c r="Q47" s="320">
        <v>0</v>
      </c>
      <c r="R47" s="473">
        <f>P47-Q47</f>
        <v>0</v>
      </c>
      <c r="S47" s="295">
        <v>0</v>
      </c>
      <c r="T47" s="490"/>
      <c r="U47" s="490"/>
      <c r="V47" s="490"/>
      <c r="W47" s="490"/>
      <c r="X47" s="490"/>
      <c r="Y47" s="314">
        <v>0</v>
      </c>
      <c r="Z47" s="320">
        <v>0</v>
      </c>
      <c r="AA47" s="473">
        <f>Y47-Z47</f>
        <v>0</v>
      </c>
    </row>
    <row r="48" spans="1:27" ht="16.5" customHeight="1" thickBot="1">
      <c r="A48" s="1138"/>
      <c r="B48" s="1103"/>
      <c r="C48" s="1194" t="s">
        <v>216</v>
      </c>
      <c r="D48" s="1195"/>
      <c r="E48" s="1195"/>
      <c r="F48" s="1195"/>
      <c r="G48" s="1195"/>
      <c r="H48" s="1196"/>
      <c r="I48" s="293">
        <f aca="true" t="shared" si="14" ref="I48:S48">SUM(I47)</f>
        <v>0</v>
      </c>
      <c r="J48" s="293">
        <f t="shared" si="14"/>
        <v>0</v>
      </c>
      <c r="K48" s="293">
        <f t="shared" si="14"/>
        <v>0</v>
      </c>
      <c r="L48" s="293">
        <f t="shared" si="14"/>
        <v>0</v>
      </c>
      <c r="M48" s="293">
        <f t="shared" si="14"/>
        <v>400000</v>
      </c>
      <c r="N48" s="293">
        <f>SUM(N47)</f>
        <v>400000</v>
      </c>
      <c r="O48" s="293">
        <f t="shared" si="14"/>
        <v>450000</v>
      </c>
      <c r="P48" s="293"/>
      <c r="Q48" s="293">
        <f t="shared" si="14"/>
        <v>0</v>
      </c>
      <c r="R48" s="480">
        <f t="shared" si="14"/>
        <v>0</v>
      </c>
      <c r="S48" s="293">
        <f t="shared" si="14"/>
        <v>0</v>
      </c>
      <c r="T48" s="293"/>
      <c r="U48" s="293"/>
      <c r="V48" s="293"/>
      <c r="W48" s="293"/>
      <c r="X48" s="293"/>
      <c r="Y48" s="293">
        <f>SUM(Y47)</f>
        <v>0</v>
      </c>
      <c r="Z48" s="293">
        <f>SUM(Z47)</f>
        <v>0</v>
      </c>
      <c r="AA48" s="480">
        <f>SUM(AA47)</f>
        <v>0</v>
      </c>
    </row>
    <row r="49" spans="1:27" s="3" customFormat="1" ht="12.75" customHeight="1" thickBot="1">
      <c r="A49" s="288"/>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row>
    <row r="50" spans="1:27" ht="16.5" customHeight="1" thickBot="1">
      <c r="A50" s="1171" t="s">
        <v>411</v>
      </c>
      <c r="B50" s="1193"/>
      <c r="C50" s="1185" t="s">
        <v>213</v>
      </c>
      <c r="D50" s="1186"/>
      <c r="E50" s="1187"/>
      <c r="F50" s="1185" t="s">
        <v>205</v>
      </c>
      <c r="G50" s="1187"/>
      <c r="H50" s="292" t="s">
        <v>45</v>
      </c>
      <c r="I50" s="295">
        <v>735000</v>
      </c>
      <c r="J50" s="295">
        <v>750000</v>
      </c>
      <c r="K50" s="295">
        <v>500000</v>
      </c>
      <c r="L50" s="295">
        <v>900000</v>
      </c>
      <c r="M50" s="314">
        <v>2500000</v>
      </c>
      <c r="N50" s="314">
        <v>750000</v>
      </c>
      <c r="O50" s="314">
        <v>2000</v>
      </c>
      <c r="P50" s="577"/>
      <c r="Q50" s="320">
        <v>0</v>
      </c>
      <c r="R50" s="473">
        <f>P50-Q50</f>
        <v>0</v>
      </c>
      <c r="S50" s="295">
        <v>0</v>
      </c>
      <c r="T50" s="490"/>
      <c r="U50" s="490"/>
      <c r="V50" s="490"/>
      <c r="W50" s="490"/>
      <c r="X50" s="490"/>
      <c r="Y50" s="314">
        <v>0</v>
      </c>
      <c r="Z50" s="320">
        <v>0</v>
      </c>
      <c r="AA50" s="473">
        <f>Y50-Z50</f>
        <v>0</v>
      </c>
    </row>
    <row r="51" spans="1:27" ht="16.5" customHeight="1" thickBot="1">
      <c r="A51" s="1138"/>
      <c r="B51" s="1103"/>
      <c r="C51" s="1194" t="s">
        <v>216</v>
      </c>
      <c r="D51" s="1195"/>
      <c r="E51" s="1195"/>
      <c r="F51" s="1195"/>
      <c r="G51" s="1195"/>
      <c r="H51" s="1196"/>
      <c r="I51" s="293">
        <f aca="true" t="shared" si="15" ref="I51:AA51">SUM(I50)</f>
        <v>735000</v>
      </c>
      <c r="J51" s="293">
        <f t="shared" si="15"/>
        <v>750000</v>
      </c>
      <c r="K51" s="293">
        <f t="shared" si="15"/>
        <v>500000</v>
      </c>
      <c r="L51" s="293">
        <f>SUM(L50)</f>
        <v>900000</v>
      </c>
      <c r="M51" s="293">
        <f>SUM(M50)</f>
        <v>2500000</v>
      </c>
      <c r="N51" s="293">
        <f>SUM(N50)</f>
        <v>750000</v>
      </c>
      <c r="O51" s="293">
        <f t="shared" si="15"/>
        <v>2000</v>
      </c>
      <c r="P51" s="293"/>
      <c r="Q51" s="293">
        <f t="shared" si="15"/>
        <v>0</v>
      </c>
      <c r="R51" s="480">
        <f t="shared" si="15"/>
        <v>0</v>
      </c>
      <c r="S51" s="293">
        <f t="shared" si="15"/>
        <v>0</v>
      </c>
      <c r="T51" s="293"/>
      <c r="U51" s="293"/>
      <c r="V51" s="293"/>
      <c r="W51" s="293"/>
      <c r="X51" s="293"/>
      <c r="Y51" s="293">
        <f t="shared" si="15"/>
        <v>0</v>
      </c>
      <c r="Z51" s="293">
        <f t="shared" si="15"/>
        <v>0</v>
      </c>
      <c r="AA51" s="480">
        <f t="shared" si="15"/>
        <v>0</v>
      </c>
    </row>
    <row r="52" spans="1:27" s="3" customFormat="1" ht="12.75" customHeight="1" thickBot="1">
      <c r="A52" s="288"/>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row>
    <row r="53" spans="1:27" ht="16.5" customHeight="1" thickBot="1">
      <c r="A53" s="1171" t="s">
        <v>413</v>
      </c>
      <c r="B53" s="1193"/>
      <c r="C53" s="1185" t="s">
        <v>218</v>
      </c>
      <c r="D53" s="1186"/>
      <c r="E53" s="1187"/>
      <c r="F53" s="1185" t="s">
        <v>205</v>
      </c>
      <c r="G53" s="1187"/>
      <c r="H53" s="292" t="s">
        <v>320</v>
      </c>
      <c r="I53" s="295">
        <v>2695000</v>
      </c>
      <c r="J53" s="295">
        <v>300000</v>
      </c>
      <c r="K53" s="295">
        <v>0</v>
      </c>
      <c r="L53" s="295">
        <v>3500000</v>
      </c>
      <c r="M53" s="314">
        <v>3500000</v>
      </c>
      <c r="N53" s="314">
        <v>3989000</v>
      </c>
      <c r="O53" s="314">
        <v>100000</v>
      </c>
      <c r="P53" s="577"/>
      <c r="Q53" s="320">
        <v>0</v>
      </c>
      <c r="R53" s="473">
        <f>P53-Q53</f>
        <v>0</v>
      </c>
      <c r="S53" s="295">
        <v>0</v>
      </c>
      <c r="T53" s="490"/>
      <c r="U53" s="490"/>
      <c r="V53" s="490"/>
      <c r="W53" s="490"/>
      <c r="X53" s="490"/>
      <c r="Y53" s="314">
        <v>0</v>
      </c>
      <c r="Z53" s="320">
        <v>0</v>
      </c>
      <c r="AA53" s="473">
        <f>Y53-Z53</f>
        <v>0</v>
      </c>
    </row>
    <row r="54" spans="1:27" ht="16.5" customHeight="1" thickBot="1">
      <c r="A54" s="1138"/>
      <c r="B54" s="1103"/>
      <c r="C54" s="1194" t="s">
        <v>216</v>
      </c>
      <c r="D54" s="1195"/>
      <c r="E54" s="1195"/>
      <c r="F54" s="1195"/>
      <c r="G54" s="1195"/>
      <c r="H54" s="1196"/>
      <c r="I54" s="293">
        <f aca="true" t="shared" si="16" ref="I54:AA54">SUM(I53)</f>
        <v>2695000</v>
      </c>
      <c r="J54" s="293">
        <f t="shared" si="16"/>
        <v>300000</v>
      </c>
      <c r="K54" s="293">
        <f t="shared" si="16"/>
        <v>0</v>
      </c>
      <c r="L54" s="293">
        <f>SUM(L53)</f>
        <v>3500000</v>
      </c>
      <c r="M54" s="293">
        <f>SUM(M53)</f>
        <v>3500000</v>
      </c>
      <c r="N54" s="293">
        <f>SUM(N53)</f>
        <v>3989000</v>
      </c>
      <c r="O54" s="293">
        <f t="shared" si="16"/>
        <v>100000</v>
      </c>
      <c r="P54" s="293"/>
      <c r="Q54" s="293">
        <f t="shared" si="16"/>
        <v>0</v>
      </c>
      <c r="R54" s="480">
        <f t="shared" si="16"/>
        <v>0</v>
      </c>
      <c r="S54" s="293">
        <f t="shared" si="16"/>
        <v>0</v>
      </c>
      <c r="T54" s="293"/>
      <c r="U54" s="293"/>
      <c r="V54" s="293"/>
      <c r="W54" s="293"/>
      <c r="X54" s="293"/>
      <c r="Y54" s="293">
        <f t="shared" si="16"/>
        <v>0</v>
      </c>
      <c r="Z54" s="293">
        <f t="shared" si="16"/>
        <v>0</v>
      </c>
      <c r="AA54" s="480">
        <f t="shared" si="16"/>
        <v>0</v>
      </c>
    </row>
    <row r="55" spans="1:27" s="3" customFormat="1" ht="12.75" customHeight="1" thickBot="1">
      <c r="A55" s="288"/>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row>
    <row r="56" spans="1:27" ht="16.5" customHeight="1" thickBot="1">
      <c r="A56" s="1171" t="s">
        <v>92</v>
      </c>
      <c r="B56" s="1193"/>
      <c r="C56" s="1185" t="s">
        <v>218</v>
      </c>
      <c r="D56" s="1186"/>
      <c r="E56" s="1187"/>
      <c r="F56" s="1185" t="s">
        <v>460</v>
      </c>
      <c r="G56" s="1187"/>
      <c r="H56" s="292" t="s">
        <v>379</v>
      </c>
      <c r="I56" s="295">
        <v>10000</v>
      </c>
      <c r="J56" s="295">
        <v>10000</v>
      </c>
      <c r="K56" s="295">
        <v>10000</v>
      </c>
      <c r="L56" s="295">
        <v>10000</v>
      </c>
      <c r="M56" s="314">
        <v>10000</v>
      </c>
      <c r="N56" s="314">
        <v>11000</v>
      </c>
      <c r="O56" s="314"/>
      <c r="P56" s="577"/>
      <c r="Q56" s="320"/>
      <c r="R56" s="473">
        <f>P56-Q56</f>
        <v>0</v>
      </c>
      <c r="S56" s="295"/>
      <c r="T56" s="490"/>
      <c r="U56" s="490"/>
      <c r="V56" s="490"/>
      <c r="W56" s="490"/>
      <c r="X56" s="490"/>
      <c r="Y56" s="314">
        <v>0</v>
      </c>
      <c r="Z56" s="320">
        <v>10000</v>
      </c>
      <c r="AA56" s="473">
        <f>Y56-Z56</f>
        <v>-10000</v>
      </c>
    </row>
    <row r="57" spans="1:27" ht="16.5" customHeight="1" thickBot="1">
      <c r="A57" s="1138"/>
      <c r="B57" s="1103"/>
      <c r="C57" s="1194" t="s">
        <v>216</v>
      </c>
      <c r="D57" s="1195"/>
      <c r="E57" s="1195"/>
      <c r="F57" s="1195"/>
      <c r="G57" s="1195"/>
      <c r="H57" s="1196"/>
      <c r="I57" s="293">
        <f aca="true" t="shared" si="17" ref="I57:AA57">SUM(I56)</f>
        <v>10000</v>
      </c>
      <c r="J57" s="293">
        <f t="shared" si="17"/>
        <v>10000</v>
      </c>
      <c r="K57" s="293">
        <f t="shared" si="17"/>
        <v>10000</v>
      </c>
      <c r="L57" s="293">
        <f>SUM(L56)</f>
        <v>10000</v>
      </c>
      <c r="M57" s="293">
        <f>SUM(M56)</f>
        <v>10000</v>
      </c>
      <c r="N57" s="293">
        <f>SUM(N56)</f>
        <v>11000</v>
      </c>
      <c r="O57" s="293">
        <f t="shared" si="17"/>
        <v>0</v>
      </c>
      <c r="P57" s="293"/>
      <c r="Q57" s="293">
        <f t="shared" si="17"/>
        <v>0</v>
      </c>
      <c r="R57" s="480">
        <f t="shared" si="17"/>
        <v>0</v>
      </c>
      <c r="S57" s="293">
        <f t="shared" si="17"/>
        <v>0</v>
      </c>
      <c r="T57" s="293"/>
      <c r="U57" s="293"/>
      <c r="V57" s="293"/>
      <c r="W57" s="293"/>
      <c r="X57" s="293"/>
      <c r="Y57" s="293">
        <f t="shared" si="17"/>
        <v>0</v>
      </c>
      <c r="Z57" s="293">
        <f t="shared" si="17"/>
        <v>10000</v>
      </c>
      <c r="AA57" s="480">
        <f t="shared" si="17"/>
        <v>-10000</v>
      </c>
    </row>
    <row r="58" spans="1:27" s="3" customFormat="1" ht="12.75" customHeight="1" thickBot="1">
      <c r="A58" s="288"/>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row>
    <row r="59" spans="1:27" s="157" customFormat="1" ht="16.5" customHeight="1" thickBot="1">
      <c r="A59" s="1168" t="s">
        <v>219</v>
      </c>
      <c r="B59" s="1169"/>
      <c r="C59" s="1169"/>
      <c r="D59" s="1169"/>
      <c r="E59" s="1169"/>
      <c r="F59" s="1169"/>
      <c r="G59" s="1169"/>
      <c r="H59" s="1170"/>
      <c r="I59" s="383">
        <f>I13+I17+I20+I31+I34+I38+I41+I45+I51+I54+I57</f>
        <v>21550000</v>
      </c>
      <c r="J59" s="383">
        <f>J13+J17+J20+J31+J34+J38+J41+J45+J51+J54+J57</f>
        <v>19060000</v>
      </c>
      <c r="K59" s="383">
        <f>K13+K17+K20+K31+K34+K38+K41+K45+K51+K54+K57</f>
        <v>18510000</v>
      </c>
      <c r="L59" s="383">
        <f>L13+L17+L20+L31+L34+L38+L41+L45+L51+L54+L57</f>
        <v>16710000</v>
      </c>
      <c r="M59" s="383">
        <f>M13+M17+M20+M31+M34+M38+M41+M48+M45+M51+M54+M57</f>
        <v>18910000</v>
      </c>
      <c r="N59" s="383">
        <f>N13+N17+N20+N31+N34+N38+N41+N48+N45+N51+N54+N57</f>
        <v>18300000</v>
      </c>
      <c r="O59" s="383">
        <f>O13+O17+O20+O31+O34+O38+O41+O48+O45+O51+O54+O57</f>
        <v>16532000</v>
      </c>
      <c r="P59" s="383"/>
      <c r="Q59" s="383">
        <f>Q13+Q17+Q20+Q31+Q34+Q38+Q41+Q45+Q51+Q54+Q57</f>
        <v>0</v>
      </c>
      <c r="R59" s="383">
        <f>R13+R17+R20+R31+R34+R38+R41+R45+R51+R54+R57</f>
        <v>0</v>
      </c>
      <c r="S59" s="383">
        <f>S13+S17+S20+S31+S34+S38+S41+S45+S51+S54+S57</f>
        <v>0</v>
      </c>
      <c r="T59" s="383"/>
      <c r="U59" s="383"/>
      <c r="V59" s="383"/>
      <c r="W59" s="383"/>
      <c r="X59" s="383"/>
      <c r="Y59" s="383">
        <f>Y13+Y17+Y20+Y31+Y34+Y38+Y41+Y45+Y51+Y54+Y57</f>
        <v>0</v>
      </c>
      <c r="Z59" s="383">
        <f>Z13+Z17+Z20+Z31+Z34+Z38+Z41+Z45+Z51+Z54+Z57</f>
        <v>10000</v>
      </c>
      <c r="AA59" s="383">
        <f>AA13+AA17+AA20+AA31+AA34+AA38+AA41+AA45+AA51+AA54+AA57</f>
        <v>-10000</v>
      </c>
    </row>
    <row r="60" spans="1:27" s="3" customFormat="1" ht="12.75" customHeight="1" thickBot="1">
      <c r="A60" s="288"/>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row>
    <row r="61" spans="1:27" ht="16.5" customHeight="1">
      <c r="A61" s="1171" t="s">
        <v>461</v>
      </c>
      <c r="B61" s="1099"/>
      <c r="C61" s="1172" t="s">
        <v>220</v>
      </c>
      <c r="D61" s="1173"/>
      <c r="E61" s="1099"/>
      <c r="F61" s="1176" t="s">
        <v>205</v>
      </c>
      <c r="G61" s="1177"/>
      <c r="H61" s="285" t="s">
        <v>320</v>
      </c>
      <c r="I61" s="285">
        <f aca="true" t="shared" si="18" ref="I61:O61">I53</f>
        <v>2695000</v>
      </c>
      <c r="J61" s="285">
        <f t="shared" si="18"/>
        <v>300000</v>
      </c>
      <c r="K61" s="285">
        <f t="shared" si="18"/>
        <v>0</v>
      </c>
      <c r="L61" s="285">
        <f t="shared" si="18"/>
        <v>3500000</v>
      </c>
      <c r="M61" s="315">
        <f t="shared" si="18"/>
        <v>3500000</v>
      </c>
      <c r="N61" s="315">
        <f t="shared" si="18"/>
        <v>3989000</v>
      </c>
      <c r="O61" s="315">
        <f t="shared" si="18"/>
        <v>100000</v>
      </c>
      <c r="P61" s="394"/>
      <c r="Q61" s="321">
        <f>Q53</f>
        <v>0</v>
      </c>
      <c r="R61" s="474">
        <f>R53</f>
        <v>0</v>
      </c>
      <c r="S61" s="285">
        <f>S53</f>
        <v>0</v>
      </c>
      <c r="T61" s="491"/>
      <c r="U61" s="491"/>
      <c r="V61" s="491"/>
      <c r="W61" s="491"/>
      <c r="X61" s="491"/>
      <c r="Y61" s="315">
        <f>Y53</f>
        <v>0</v>
      </c>
      <c r="Z61" s="321">
        <f>Z53</f>
        <v>0</v>
      </c>
      <c r="AA61" s="474">
        <f>AA53</f>
        <v>0</v>
      </c>
    </row>
    <row r="62" spans="1:27" ht="16.5" customHeight="1" thickBot="1">
      <c r="A62" s="1137"/>
      <c r="B62" s="1101"/>
      <c r="C62" s="1137"/>
      <c r="D62" s="1174"/>
      <c r="E62" s="1101"/>
      <c r="F62" s="1214" t="s">
        <v>460</v>
      </c>
      <c r="G62" s="1215"/>
      <c r="H62" s="290" t="s">
        <v>379</v>
      </c>
      <c r="I62" s="290">
        <f aca="true" t="shared" si="19" ref="I62:O62">I56</f>
        <v>10000</v>
      </c>
      <c r="J62" s="290">
        <f t="shared" si="19"/>
        <v>10000</v>
      </c>
      <c r="K62" s="290">
        <f t="shared" si="19"/>
        <v>10000</v>
      </c>
      <c r="L62" s="290">
        <f t="shared" si="19"/>
        <v>10000</v>
      </c>
      <c r="M62" s="318">
        <f t="shared" si="19"/>
        <v>10000</v>
      </c>
      <c r="N62" s="318">
        <f t="shared" si="19"/>
        <v>11000</v>
      </c>
      <c r="O62" s="318">
        <f t="shared" si="19"/>
        <v>0</v>
      </c>
      <c r="P62" s="396"/>
      <c r="Q62" s="324">
        <f>Q56</f>
        <v>0</v>
      </c>
      <c r="R62" s="477">
        <f>R56</f>
        <v>0</v>
      </c>
      <c r="S62" s="290"/>
      <c r="T62" s="494"/>
      <c r="U62" s="494"/>
      <c r="V62" s="494"/>
      <c r="W62" s="494"/>
      <c r="X62" s="494"/>
      <c r="Y62" s="318">
        <f>Y56</f>
        <v>0</v>
      </c>
      <c r="Z62" s="324">
        <f>Z56</f>
        <v>10000</v>
      </c>
      <c r="AA62" s="477">
        <f>AA56</f>
        <v>-10000</v>
      </c>
    </row>
    <row r="63" spans="1:27" ht="16.5" customHeight="1" thickBot="1">
      <c r="A63" s="1137"/>
      <c r="B63" s="1101"/>
      <c r="C63" s="1138"/>
      <c r="D63" s="1175"/>
      <c r="E63" s="1103"/>
      <c r="F63" s="1178" t="s">
        <v>483</v>
      </c>
      <c r="G63" s="1178"/>
      <c r="H63" s="1179"/>
      <c r="I63" s="287">
        <f aca="true" t="shared" si="20" ref="I63:AA63">SUM(I61:I62)</f>
        <v>2705000</v>
      </c>
      <c r="J63" s="287">
        <f t="shared" si="20"/>
        <v>310000</v>
      </c>
      <c r="K63" s="287">
        <f t="shared" si="20"/>
        <v>10000</v>
      </c>
      <c r="L63" s="287">
        <f>SUM(L61:L62)</f>
        <v>3510000</v>
      </c>
      <c r="M63" s="287">
        <f>SUM(M61:M62)</f>
        <v>3510000</v>
      </c>
      <c r="N63" s="287">
        <f>SUM(N61:N62)</f>
        <v>4000000</v>
      </c>
      <c r="O63" s="287">
        <f t="shared" si="20"/>
        <v>100000</v>
      </c>
      <c r="P63" s="287"/>
      <c r="Q63" s="287">
        <f t="shared" si="20"/>
        <v>0</v>
      </c>
      <c r="R63" s="481">
        <f t="shared" si="20"/>
        <v>0</v>
      </c>
      <c r="S63" s="287">
        <f t="shared" si="20"/>
        <v>0</v>
      </c>
      <c r="T63" s="287"/>
      <c r="U63" s="287"/>
      <c r="V63" s="287"/>
      <c r="W63" s="287"/>
      <c r="X63" s="287"/>
      <c r="Y63" s="287">
        <f t="shared" si="20"/>
        <v>0</v>
      </c>
      <c r="Z63" s="287">
        <f t="shared" si="20"/>
        <v>10000</v>
      </c>
      <c r="AA63" s="481">
        <f t="shared" si="20"/>
        <v>-10000</v>
      </c>
    </row>
    <row r="64" spans="1:27" ht="16.5" customHeight="1" thickBot="1">
      <c r="A64" s="1137"/>
      <c r="B64" s="1101"/>
      <c r="C64" s="1180" t="s">
        <v>211</v>
      </c>
      <c r="D64" s="1181"/>
      <c r="E64" s="1182"/>
      <c r="F64" s="1183" t="s">
        <v>205</v>
      </c>
      <c r="G64" s="1184"/>
      <c r="H64" s="292" t="s">
        <v>332</v>
      </c>
      <c r="I64" s="292">
        <f aca="true" t="shared" si="21" ref="I64:AA64">I21</f>
        <v>1350000</v>
      </c>
      <c r="J64" s="292">
        <f t="shared" si="21"/>
        <v>840000</v>
      </c>
      <c r="K64" s="292">
        <f>K21</f>
        <v>660000</v>
      </c>
      <c r="L64" s="292">
        <f>L21</f>
        <v>300000</v>
      </c>
      <c r="M64" s="292">
        <f>M21</f>
        <v>1000000</v>
      </c>
      <c r="N64" s="292">
        <f>N21</f>
        <v>700000</v>
      </c>
      <c r="O64" s="292">
        <f t="shared" si="21"/>
        <v>2000000</v>
      </c>
      <c r="P64" s="292"/>
      <c r="Q64" s="292">
        <f t="shared" si="21"/>
        <v>0</v>
      </c>
      <c r="R64" s="292">
        <f t="shared" si="21"/>
        <v>0</v>
      </c>
      <c r="S64" s="292">
        <f t="shared" si="21"/>
        <v>0</v>
      </c>
      <c r="T64" s="292"/>
      <c r="U64" s="292"/>
      <c r="V64" s="292"/>
      <c r="W64" s="292"/>
      <c r="X64" s="292"/>
      <c r="Y64" s="292">
        <f t="shared" si="21"/>
        <v>0</v>
      </c>
      <c r="Z64" s="292">
        <f t="shared" si="21"/>
        <v>0</v>
      </c>
      <c r="AA64" s="292">
        <f t="shared" si="21"/>
        <v>0</v>
      </c>
    </row>
    <row r="65" spans="1:27" ht="16.5" customHeight="1" thickBot="1">
      <c r="A65" s="1137"/>
      <c r="B65" s="1101"/>
      <c r="C65" s="1185" t="s">
        <v>217</v>
      </c>
      <c r="D65" s="1186"/>
      <c r="E65" s="1187"/>
      <c r="F65" s="1185" t="s">
        <v>205</v>
      </c>
      <c r="G65" s="1187"/>
      <c r="H65" s="292" t="s">
        <v>401</v>
      </c>
      <c r="I65" s="292">
        <f aca="true" t="shared" si="22" ref="I65:AA65">I27</f>
        <v>820000</v>
      </c>
      <c r="J65" s="292">
        <f t="shared" si="22"/>
        <v>825000</v>
      </c>
      <c r="K65" s="292">
        <f>K27</f>
        <v>850000</v>
      </c>
      <c r="L65" s="292">
        <f>L27</f>
        <v>400000</v>
      </c>
      <c r="M65" s="292">
        <f>M27</f>
        <v>1000000</v>
      </c>
      <c r="N65" s="292">
        <f>N27</f>
        <v>1000000</v>
      </c>
      <c r="O65" s="292">
        <f t="shared" si="22"/>
        <v>2500000</v>
      </c>
      <c r="P65" s="292"/>
      <c r="Q65" s="292">
        <f t="shared" si="22"/>
        <v>0</v>
      </c>
      <c r="R65" s="292">
        <f t="shared" si="22"/>
        <v>0</v>
      </c>
      <c r="S65" s="292">
        <f t="shared" si="22"/>
        <v>0</v>
      </c>
      <c r="T65" s="292"/>
      <c r="U65" s="292"/>
      <c r="V65" s="292"/>
      <c r="W65" s="292"/>
      <c r="X65" s="292"/>
      <c r="Y65" s="292">
        <f t="shared" si="22"/>
        <v>0</v>
      </c>
      <c r="Z65" s="292">
        <f t="shared" si="22"/>
        <v>0</v>
      </c>
      <c r="AA65" s="292">
        <f t="shared" si="22"/>
        <v>0</v>
      </c>
    </row>
    <row r="66" spans="1:27" ht="16.5" customHeight="1">
      <c r="A66" s="1137"/>
      <c r="B66" s="1101"/>
      <c r="C66" s="1172" t="s">
        <v>212</v>
      </c>
      <c r="D66" s="1188"/>
      <c r="E66" s="1189"/>
      <c r="F66" s="1172" t="s">
        <v>459</v>
      </c>
      <c r="G66" s="1189"/>
      <c r="H66" s="285" t="s">
        <v>292</v>
      </c>
      <c r="I66" s="285">
        <f aca="true" t="shared" si="23" ref="I66:S68">I22</f>
        <v>50000</v>
      </c>
      <c r="J66" s="285">
        <f t="shared" si="23"/>
        <v>0</v>
      </c>
      <c r="K66" s="285">
        <f t="shared" si="23"/>
        <v>0</v>
      </c>
      <c r="L66" s="285">
        <f t="shared" si="23"/>
        <v>0</v>
      </c>
      <c r="M66" s="315">
        <f t="shared" si="23"/>
        <v>0</v>
      </c>
      <c r="N66" s="315">
        <f>N22</f>
        <v>0</v>
      </c>
      <c r="O66" s="315">
        <f t="shared" si="23"/>
        <v>0</v>
      </c>
      <c r="P66" s="394"/>
      <c r="Q66" s="321">
        <f t="shared" si="23"/>
        <v>0</v>
      </c>
      <c r="R66" s="394">
        <f t="shared" si="23"/>
        <v>0</v>
      </c>
      <c r="S66" s="285">
        <f t="shared" si="23"/>
        <v>0</v>
      </c>
      <c r="T66" s="491"/>
      <c r="U66" s="491"/>
      <c r="V66" s="491"/>
      <c r="W66" s="491"/>
      <c r="X66" s="491"/>
      <c r="Y66" s="315">
        <f aca="true" t="shared" si="24" ref="Y66:AA68">Y22</f>
        <v>0</v>
      </c>
      <c r="Z66" s="321">
        <f t="shared" si="24"/>
        <v>0</v>
      </c>
      <c r="AA66" s="394">
        <f t="shared" si="24"/>
        <v>0</v>
      </c>
    </row>
    <row r="67" spans="1:27" ht="16.5" customHeight="1">
      <c r="A67" s="1137"/>
      <c r="B67" s="1101"/>
      <c r="C67" s="1190"/>
      <c r="D67" s="1191"/>
      <c r="E67" s="1192"/>
      <c r="F67" s="1190"/>
      <c r="G67" s="1192"/>
      <c r="H67" s="304" t="s">
        <v>296</v>
      </c>
      <c r="I67" s="304">
        <f t="shared" si="23"/>
        <v>0</v>
      </c>
      <c r="J67" s="304">
        <f t="shared" si="23"/>
        <v>30000</v>
      </c>
      <c r="K67" s="304">
        <f t="shared" si="23"/>
        <v>0</v>
      </c>
      <c r="L67" s="304">
        <f t="shared" si="23"/>
        <v>0</v>
      </c>
      <c r="M67" s="329">
        <f t="shared" si="23"/>
        <v>0</v>
      </c>
      <c r="N67" s="329">
        <f>N23</f>
        <v>0</v>
      </c>
      <c r="O67" s="329">
        <f t="shared" si="23"/>
        <v>0</v>
      </c>
      <c r="P67" s="495"/>
      <c r="Q67" s="330">
        <f t="shared" si="23"/>
        <v>0</v>
      </c>
      <c r="R67" s="495">
        <f t="shared" si="23"/>
        <v>0</v>
      </c>
      <c r="S67" s="304">
        <f t="shared" si="23"/>
        <v>0</v>
      </c>
      <c r="T67" s="492"/>
      <c r="U67" s="492"/>
      <c r="V67" s="492"/>
      <c r="W67" s="492"/>
      <c r="X67" s="492"/>
      <c r="Y67" s="329">
        <f t="shared" si="24"/>
        <v>0</v>
      </c>
      <c r="Z67" s="330">
        <f t="shared" si="24"/>
        <v>0</v>
      </c>
      <c r="AA67" s="495">
        <f t="shared" si="24"/>
        <v>0</v>
      </c>
    </row>
    <row r="68" spans="1:27" ht="16.5" customHeight="1">
      <c r="A68" s="1137"/>
      <c r="B68" s="1101"/>
      <c r="C68" s="1190"/>
      <c r="D68" s="1191"/>
      <c r="E68" s="1192"/>
      <c r="F68" s="1190"/>
      <c r="G68" s="1192"/>
      <c r="H68" s="296" t="s">
        <v>240</v>
      </c>
      <c r="I68" s="296">
        <f t="shared" si="23"/>
        <v>0</v>
      </c>
      <c r="J68" s="296">
        <f t="shared" si="23"/>
        <v>30000</v>
      </c>
      <c r="K68" s="296">
        <f t="shared" si="23"/>
        <v>0</v>
      </c>
      <c r="L68" s="296">
        <f t="shared" si="23"/>
        <v>0</v>
      </c>
      <c r="M68" s="317">
        <f t="shared" si="23"/>
        <v>0</v>
      </c>
      <c r="N68" s="317">
        <f>N24</f>
        <v>0</v>
      </c>
      <c r="O68" s="317">
        <f t="shared" si="23"/>
        <v>0</v>
      </c>
      <c r="P68" s="395"/>
      <c r="Q68" s="323">
        <f t="shared" si="23"/>
        <v>0</v>
      </c>
      <c r="R68" s="395">
        <f t="shared" si="23"/>
        <v>0</v>
      </c>
      <c r="S68" s="296">
        <f t="shared" si="23"/>
        <v>0</v>
      </c>
      <c r="T68" s="493"/>
      <c r="U68" s="493"/>
      <c r="V68" s="493"/>
      <c r="W68" s="493"/>
      <c r="X68" s="493"/>
      <c r="Y68" s="317">
        <f t="shared" si="24"/>
        <v>0</v>
      </c>
      <c r="Z68" s="323">
        <f t="shared" si="24"/>
        <v>0</v>
      </c>
      <c r="AA68" s="395">
        <f t="shared" si="24"/>
        <v>0</v>
      </c>
    </row>
    <row r="69" spans="1:27" ht="16.5" customHeight="1" thickBot="1">
      <c r="A69" s="1137"/>
      <c r="B69" s="1101"/>
      <c r="C69" s="1137"/>
      <c r="D69" s="1174"/>
      <c r="E69" s="1101"/>
      <c r="F69" s="1138"/>
      <c r="G69" s="1103"/>
      <c r="H69" s="290" t="s">
        <v>300</v>
      </c>
      <c r="I69" s="290">
        <f aca="true" t="shared" si="25" ref="I69:AA69">I25+I37+I44</f>
        <v>3417000</v>
      </c>
      <c r="J69" s="290">
        <f t="shared" si="25"/>
        <v>5090000</v>
      </c>
      <c r="K69" s="290">
        <f>K25+K37+K44</f>
        <v>5990000</v>
      </c>
      <c r="L69" s="290">
        <f>L25+L37+L44</f>
        <v>3000000</v>
      </c>
      <c r="M69" s="318">
        <f>M25+M37+M44</f>
        <v>3000000</v>
      </c>
      <c r="N69" s="318">
        <f>N25+N37+N44</f>
        <v>3150000</v>
      </c>
      <c r="O69" s="318">
        <f t="shared" si="25"/>
        <v>2020000</v>
      </c>
      <c r="P69" s="396"/>
      <c r="Q69" s="324">
        <f t="shared" si="25"/>
        <v>0</v>
      </c>
      <c r="R69" s="396">
        <f t="shared" si="25"/>
        <v>0</v>
      </c>
      <c r="S69" s="290">
        <f t="shared" si="25"/>
        <v>0</v>
      </c>
      <c r="T69" s="494"/>
      <c r="U69" s="494"/>
      <c r="V69" s="494"/>
      <c r="W69" s="494"/>
      <c r="X69" s="494"/>
      <c r="Y69" s="318">
        <f t="shared" si="25"/>
        <v>0</v>
      </c>
      <c r="Z69" s="324">
        <f t="shared" si="25"/>
        <v>0</v>
      </c>
      <c r="AA69" s="396">
        <f t="shared" si="25"/>
        <v>0</v>
      </c>
    </row>
    <row r="70" spans="1:27" ht="16.5" customHeight="1" thickBot="1">
      <c r="A70" s="1137"/>
      <c r="B70" s="1101"/>
      <c r="C70" s="1138"/>
      <c r="D70" s="1175"/>
      <c r="E70" s="1103"/>
      <c r="F70" s="1178" t="s">
        <v>483</v>
      </c>
      <c r="G70" s="1178"/>
      <c r="H70" s="1179"/>
      <c r="I70" s="287">
        <f aca="true" t="shared" si="26" ref="I70:AA70">SUM(I66:I69)</f>
        <v>3467000</v>
      </c>
      <c r="J70" s="287">
        <f t="shared" si="26"/>
        <v>5150000</v>
      </c>
      <c r="K70" s="287">
        <f t="shared" si="26"/>
        <v>5990000</v>
      </c>
      <c r="L70" s="287">
        <f>SUM(L66:L69)</f>
        <v>3000000</v>
      </c>
      <c r="M70" s="287">
        <f>SUM(M66:M69)</f>
        <v>3000000</v>
      </c>
      <c r="N70" s="287">
        <f>SUM(N66:N69)</f>
        <v>3150000</v>
      </c>
      <c r="O70" s="287">
        <f t="shared" si="26"/>
        <v>2020000</v>
      </c>
      <c r="P70" s="287"/>
      <c r="Q70" s="287">
        <f t="shared" si="26"/>
        <v>0</v>
      </c>
      <c r="R70" s="481">
        <f t="shared" si="26"/>
        <v>0</v>
      </c>
      <c r="S70" s="287">
        <f t="shared" si="26"/>
        <v>0</v>
      </c>
      <c r="T70" s="287"/>
      <c r="U70" s="287"/>
      <c r="V70" s="287"/>
      <c r="W70" s="287"/>
      <c r="X70" s="287"/>
      <c r="Y70" s="287">
        <f t="shared" si="26"/>
        <v>0</v>
      </c>
      <c r="Z70" s="287">
        <f t="shared" si="26"/>
        <v>0</v>
      </c>
      <c r="AA70" s="481">
        <f t="shared" si="26"/>
        <v>0</v>
      </c>
    </row>
    <row r="71" spans="1:27" ht="16.5" customHeight="1">
      <c r="A71" s="1137"/>
      <c r="B71" s="1101"/>
      <c r="C71" s="1172" t="s">
        <v>213</v>
      </c>
      <c r="D71" s="1188"/>
      <c r="E71" s="1189"/>
      <c r="F71" s="1172" t="s">
        <v>205</v>
      </c>
      <c r="G71" s="1189"/>
      <c r="H71" s="285" t="s">
        <v>45</v>
      </c>
      <c r="I71" s="285">
        <f aca="true" t="shared" si="27" ref="I71:O71">I50</f>
        <v>735000</v>
      </c>
      <c r="J71" s="285">
        <f t="shared" si="27"/>
        <v>750000</v>
      </c>
      <c r="K71" s="285">
        <f t="shared" si="27"/>
        <v>500000</v>
      </c>
      <c r="L71" s="285">
        <f t="shared" si="27"/>
        <v>900000</v>
      </c>
      <c r="M71" s="315">
        <f t="shared" si="27"/>
        <v>2500000</v>
      </c>
      <c r="N71" s="315">
        <f t="shared" si="27"/>
        <v>750000</v>
      </c>
      <c r="O71" s="315">
        <f t="shared" si="27"/>
        <v>2000</v>
      </c>
      <c r="P71" s="394"/>
      <c r="Q71" s="321">
        <f>Q50</f>
        <v>0</v>
      </c>
      <c r="R71" s="474">
        <f>R50</f>
        <v>0</v>
      </c>
      <c r="S71" s="285">
        <f>S50</f>
        <v>0</v>
      </c>
      <c r="T71" s="491"/>
      <c r="U71" s="491"/>
      <c r="V71" s="491"/>
      <c r="W71" s="491"/>
      <c r="X71" s="491"/>
      <c r="Y71" s="315">
        <f>Y50</f>
        <v>0</v>
      </c>
      <c r="Z71" s="321">
        <f>Z50</f>
        <v>0</v>
      </c>
      <c r="AA71" s="474">
        <f>AA50</f>
        <v>0</v>
      </c>
    </row>
    <row r="72" spans="1:27" ht="16.5" customHeight="1" thickBot="1">
      <c r="A72" s="1137"/>
      <c r="B72" s="1101"/>
      <c r="C72" s="1137"/>
      <c r="D72" s="1174"/>
      <c r="E72" s="1101"/>
      <c r="F72" s="1138"/>
      <c r="G72" s="1103"/>
      <c r="H72" s="290" t="s">
        <v>332</v>
      </c>
      <c r="I72" s="290">
        <f aca="true" t="shared" si="28" ref="I72:O72">I30+I33+I36+I40+I43</f>
        <v>12473000</v>
      </c>
      <c r="J72" s="290">
        <f t="shared" si="28"/>
        <v>11185000</v>
      </c>
      <c r="K72" s="290">
        <f t="shared" si="28"/>
        <v>10500000</v>
      </c>
      <c r="L72" s="290">
        <f t="shared" si="28"/>
        <v>12300000</v>
      </c>
      <c r="M72" s="318">
        <f t="shared" si="28"/>
        <v>12000000</v>
      </c>
      <c r="N72" s="318">
        <f t="shared" si="28"/>
        <v>13150000</v>
      </c>
      <c r="O72" s="318">
        <f t="shared" si="28"/>
        <v>15980000</v>
      </c>
      <c r="P72" s="396"/>
      <c r="Q72" s="324">
        <f>Q30+Q33+Q36+Q40+Q43</f>
        <v>0</v>
      </c>
      <c r="R72" s="477">
        <f>R30+R33+R36+R40+R43</f>
        <v>0</v>
      </c>
      <c r="S72" s="290">
        <f>S30+S33+S36+S40+S43</f>
        <v>0</v>
      </c>
      <c r="T72" s="494"/>
      <c r="U72" s="494"/>
      <c r="V72" s="494"/>
      <c r="W72" s="494"/>
      <c r="X72" s="494"/>
      <c r="Y72" s="318">
        <f>Y30+Y33+Y36+Y40+Y43</f>
        <v>0</v>
      </c>
      <c r="Z72" s="324">
        <f>Z30+Z33+Z36+Z40+Z43</f>
        <v>0</v>
      </c>
      <c r="AA72" s="477">
        <f>AA30+AA33+AA36+AA40+AA43</f>
        <v>0</v>
      </c>
    </row>
    <row r="73" spans="1:27" ht="16.5" customHeight="1" thickBot="1">
      <c r="A73" s="1138"/>
      <c r="B73" s="1103"/>
      <c r="C73" s="1138"/>
      <c r="D73" s="1175"/>
      <c r="E73" s="1103"/>
      <c r="F73" s="1178" t="s">
        <v>483</v>
      </c>
      <c r="G73" s="1178"/>
      <c r="H73" s="1179"/>
      <c r="I73" s="287">
        <f aca="true" t="shared" si="29" ref="I73:AA73">SUM(I71:I72)</f>
        <v>13208000</v>
      </c>
      <c r="J73" s="287">
        <f t="shared" si="29"/>
        <v>11935000</v>
      </c>
      <c r="K73" s="287">
        <f t="shared" si="29"/>
        <v>11000000</v>
      </c>
      <c r="L73" s="287">
        <f>SUM(L71:L72)</f>
        <v>13200000</v>
      </c>
      <c r="M73" s="287">
        <f>SUM(M71:M72)</f>
        <v>14500000</v>
      </c>
      <c r="N73" s="287">
        <f>SUM(N71:N72)</f>
        <v>13900000</v>
      </c>
      <c r="O73" s="287">
        <f t="shared" si="29"/>
        <v>15982000</v>
      </c>
      <c r="P73" s="287"/>
      <c r="Q73" s="287">
        <f t="shared" si="29"/>
        <v>0</v>
      </c>
      <c r="R73" s="481">
        <f t="shared" si="29"/>
        <v>0</v>
      </c>
      <c r="S73" s="287">
        <f t="shared" si="29"/>
        <v>0</v>
      </c>
      <c r="T73" s="287"/>
      <c r="U73" s="287"/>
      <c r="V73" s="287"/>
      <c r="W73" s="287"/>
      <c r="X73" s="287"/>
      <c r="Y73" s="287">
        <f t="shared" si="29"/>
        <v>0</v>
      </c>
      <c r="Z73" s="287">
        <f t="shared" si="29"/>
        <v>0</v>
      </c>
      <c r="AA73" s="481">
        <f t="shared" si="29"/>
        <v>0</v>
      </c>
    </row>
    <row r="74" spans="1:27" s="3" customFormat="1" ht="12.75" customHeight="1" thickBot="1">
      <c r="A74" s="288"/>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row>
    <row r="75" spans="1:27" ht="16.5" customHeight="1">
      <c r="A75" s="1146" t="s">
        <v>462</v>
      </c>
      <c r="B75" s="1147"/>
      <c r="C75" s="1152" t="s">
        <v>158</v>
      </c>
      <c r="D75" s="1153"/>
      <c r="E75" s="1147"/>
      <c r="F75" s="1156" t="s">
        <v>205</v>
      </c>
      <c r="G75" s="1157"/>
      <c r="H75" s="1158"/>
      <c r="I75" s="384">
        <f>I61</f>
        <v>2695000</v>
      </c>
      <c r="J75" s="384">
        <f aca="true" t="shared" si="30" ref="J75:AA76">J61</f>
        <v>300000</v>
      </c>
      <c r="K75" s="384">
        <f t="shared" si="30"/>
        <v>0</v>
      </c>
      <c r="L75" s="384">
        <f t="shared" si="30"/>
        <v>3500000</v>
      </c>
      <c r="M75" s="385">
        <f t="shared" si="30"/>
        <v>3500000</v>
      </c>
      <c r="N75" s="385">
        <f>N61</f>
        <v>3989000</v>
      </c>
      <c r="O75" s="385">
        <f t="shared" si="30"/>
        <v>100000</v>
      </c>
      <c r="P75" s="482"/>
      <c r="Q75" s="386">
        <f t="shared" si="30"/>
        <v>0</v>
      </c>
      <c r="R75" s="519">
        <f t="shared" si="30"/>
        <v>0</v>
      </c>
      <c r="S75" s="384">
        <f t="shared" si="30"/>
        <v>0</v>
      </c>
      <c r="T75" s="385">
        <f t="shared" si="30"/>
        <v>0</v>
      </c>
      <c r="U75" s="385"/>
      <c r="V75" s="385"/>
      <c r="W75" s="385"/>
      <c r="X75" s="385"/>
      <c r="Y75" s="385">
        <f t="shared" si="30"/>
        <v>0</v>
      </c>
      <c r="Z75" s="385">
        <f t="shared" si="30"/>
        <v>0</v>
      </c>
      <c r="AA75" s="385">
        <f t="shared" si="30"/>
        <v>0</v>
      </c>
    </row>
    <row r="76" spans="1:27" ht="16.5" customHeight="1" thickBot="1">
      <c r="A76" s="1148"/>
      <c r="B76" s="1149"/>
      <c r="C76" s="1154"/>
      <c r="D76" s="1154"/>
      <c r="E76" s="1149"/>
      <c r="F76" s="1216" t="s">
        <v>460</v>
      </c>
      <c r="G76" s="1217"/>
      <c r="H76" s="1218"/>
      <c r="I76" s="387">
        <f>I62</f>
        <v>10000</v>
      </c>
      <c r="J76" s="387">
        <f t="shared" si="30"/>
        <v>10000</v>
      </c>
      <c r="K76" s="387">
        <f t="shared" si="30"/>
        <v>10000</v>
      </c>
      <c r="L76" s="387">
        <f t="shared" si="30"/>
        <v>10000</v>
      </c>
      <c r="M76" s="388">
        <f t="shared" si="30"/>
        <v>10000</v>
      </c>
      <c r="N76" s="388">
        <f>N62</f>
        <v>11000</v>
      </c>
      <c r="O76" s="388">
        <f t="shared" si="30"/>
        <v>0</v>
      </c>
      <c r="P76" s="483"/>
      <c r="Q76" s="389">
        <f t="shared" si="30"/>
        <v>0</v>
      </c>
      <c r="R76" s="520">
        <f t="shared" si="30"/>
        <v>0</v>
      </c>
      <c r="S76" s="387">
        <f t="shared" si="30"/>
        <v>0</v>
      </c>
      <c r="T76" s="388">
        <f t="shared" si="30"/>
        <v>0</v>
      </c>
      <c r="U76" s="388"/>
      <c r="V76" s="388"/>
      <c r="W76" s="388"/>
      <c r="X76" s="388"/>
      <c r="Y76" s="388">
        <f t="shared" si="30"/>
        <v>0</v>
      </c>
      <c r="Z76" s="388">
        <f t="shared" si="30"/>
        <v>10000</v>
      </c>
      <c r="AA76" s="388">
        <f t="shared" si="30"/>
        <v>-10000</v>
      </c>
    </row>
    <row r="77" spans="1:27" ht="16.5" customHeight="1" thickBot="1">
      <c r="A77" s="1148"/>
      <c r="B77" s="1149"/>
      <c r="C77" s="1155"/>
      <c r="D77" s="1155"/>
      <c r="E77" s="1151"/>
      <c r="F77" s="1159" t="s">
        <v>483</v>
      </c>
      <c r="G77" s="1159"/>
      <c r="H77" s="1160"/>
      <c r="I77" s="294">
        <f aca="true" t="shared" si="31" ref="I77:AA77">SUM(I75:I76)</f>
        <v>2705000</v>
      </c>
      <c r="J77" s="294">
        <f t="shared" si="31"/>
        <v>310000</v>
      </c>
      <c r="K77" s="294">
        <f t="shared" si="31"/>
        <v>10000</v>
      </c>
      <c r="L77" s="294">
        <f>SUM(L75:L76)</f>
        <v>3510000</v>
      </c>
      <c r="M77" s="294">
        <f>SUM(M75:M76)</f>
        <v>3510000</v>
      </c>
      <c r="N77" s="294">
        <f>SUM(N75:N76)</f>
        <v>4000000</v>
      </c>
      <c r="O77" s="294">
        <f t="shared" si="31"/>
        <v>100000</v>
      </c>
      <c r="P77" s="294"/>
      <c r="Q77" s="294">
        <f t="shared" si="31"/>
        <v>0</v>
      </c>
      <c r="R77" s="294">
        <f t="shared" si="31"/>
        <v>0</v>
      </c>
      <c r="S77" s="294">
        <f t="shared" si="31"/>
        <v>0</v>
      </c>
      <c r="T77" s="294">
        <f t="shared" si="31"/>
        <v>0</v>
      </c>
      <c r="U77" s="294"/>
      <c r="V77" s="294"/>
      <c r="W77" s="294"/>
      <c r="X77" s="294"/>
      <c r="Y77" s="294">
        <f t="shared" si="31"/>
        <v>0</v>
      </c>
      <c r="Z77" s="294">
        <f t="shared" si="31"/>
        <v>10000</v>
      </c>
      <c r="AA77" s="294">
        <f t="shared" si="31"/>
        <v>-10000</v>
      </c>
    </row>
    <row r="78" spans="1:27" ht="16.5" customHeight="1">
      <c r="A78" s="1148"/>
      <c r="B78" s="1149"/>
      <c r="C78" s="1152" t="s">
        <v>187</v>
      </c>
      <c r="D78" s="1153"/>
      <c r="E78" s="1147"/>
      <c r="F78" s="1156" t="s">
        <v>205</v>
      </c>
      <c r="G78" s="1157"/>
      <c r="H78" s="1158"/>
      <c r="I78" s="384">
        <f aca="true" t="shared" si="32" ref="I78:AA78">I64+I65+I72</f>
        <v>14643000</v>
      </c>
      <c r="J78" s="384">
        <f t="shared" si="32"/>
        <v>12850000</v>
      </c>
      <c r="K78" s="384">
        <f t="shared" si="32"/>
        <v>12010000</v>
      </c>
      <c r="L78" s="384">
        <f t="shared" si="32"/>
        <v>13000000</v>
      </c>
      <c r="M78" s="385">
        <f t="shared" si="32"/>
        <v>14000000</v>
      </c>
      <c r="N78" s="385">
        <f>N64+N65+N72</f>
        <v>14850000</v>
      </c>
      <c r="O78" s="385">
        <f t="shared" si="32"/>
        <v>20480000</v>
      </c>
      <c r="P78" s="482"/>
      <c r="Q78" s="386">
        <f t="shared" si="32"/>
        <v>0</v>
      </c>
      <c r="R78" s="519">
        <f t="shared" si="32"/>
        <v>0</v>
      </c>
      <c r="S78" s="384">
        <f t="shared" si="32"/>
        <v>0</v>
      </c>
      <c r="T78" s="385">
        <f t="shared" si="32"/>
        <v>0</v>
      </c>
      <c r="U78" s="385"/>
      <c r="V78" s="385"/>
      <c r="W78" s="385"/>
      <c r="X78" s="385"/>
      <c r="Y78" s="385">
        <f t="shared" si="32"/>
        <v>0</v>
      </c>
      <c r="Z78" s="385">
        <f t="shared" si="32"/>
        <v>0</v>
      </c>
      <c r="AA78" s="385">
        <f t="shared" si="32"/>
        <v>0</v>
      </c>
    </row>
    <row r="79" spans="1:27" ht="16.5" customHeight="1" thickBot="1">
      <c r="A79" s="1148"/>
      <c r="B79" s="1149"/>
      <c r="C79" s="1154"/>
      <c r="D79" s="1154"/>
      <c r="E79" s="1149"/>
      <c r="F79" s="1216" t="s">
        <v>459</v>
      </c>
      <c r="G79" s="1217"/>
      <c r="H79" s="1218"/>
      <c r="I79" s="387">
        <f aca="true" t="shared" si="33" ref="I79:AA79">I70</f>
        <v>3467000</v>
      </c>
      <c r="J79" s="387">
        <f t="shared" si="33"/>
        <v>5150000</v>
      </c>
      <c r="K79" s="387">
        <f t="shared" si="33"/>
        <v>5990000</v>
      </c>
      <c r="L79" s="387">
        <f t="shared" si="33"/>
        <v>3000000</v>
      </c>
      <c r="M79" s="388">
        <f t="shared" si="33"/>
        <v>3000000</v>
      </c>
      <c r="N79" s="388">
        <f>N70</f>
        <v>3150000</v>
      </c>
      <c r="O79" s="388">
        <f t="shared" si="33"/>
        <v>2020000</v>
      </c>
      <c r="P79" s="483"/>
      <c r="Q79" s="389">
        <f t="shared" si="33"/>
        <v>0</v>
      </c>
      <c r="R79" s="520">
        <f t="shared" si="33"/>
        <v>0</v>
      </c>
      <c r="S79" s="387">
        <f t="shared" si="33"/>
        <v>0</v>
      </c>
      <c r="T79" s="388">
        <f t="shared" si="33"/>
        <v>0</v>
      </c>
      <c r="U79" s="388"/>
      <c r="V79" s="388"/>
      <c r="W79" s="388"/>
      <c r="X79" s="388"/>
      <c r="Y79" s="388">
        <f t="shared" si="33"/>
        <v>0</v>
      </c>
      <c r="Z79" s="388">
        <f t="shared" si="33"/>
        <v>0</v>
      </c>
      <c r="AA79" s="388">
        <f t="shared" si="33"/>
        <v>0</v>
      </c>
    </row>
    <row r="80" spans="1:27" ht="16.5" customHeight="1" thickBot="1">
      <c r="A80" s="1148"/>
      <c r="B80" s="1149"/>
      <c r="C80" s="1155"/>
      <c r="D80" s="1155"/>
      <c r="E80" s="1151"/>
      <c r="F80" s="1159" t="s">
        <v>483</v>
      </c>
      <c r="G80" s="1159"/>
      <c r="H80" s="1160"/>
      <c r="I80" s="294">
        <f aca="true" t="shared" si="34" ref="I80:AA80">SUM(I78:I79)</f>
        <v>18110000</v>
      </c>
      <c r="J80" s="294">
        <f t="shared" si="34"/>
        <v>18000000</v>
      </c>
      <c r="K80" s="294">
        <f t="shared" si="34"/>
        <v>18000000</v>
      </c>
      <c r="L80" s="294">
        <f>SUM(L78:L79)</f>
        <v>16000000</v>
      </c>
      <c r="M80" s="294">
        <f>SUM(M78:M79)</f>
        <v>17000000</v>
      </c>
      <c r="N80" s="294">
        <f>SUM(N78:N79)</f>
        <v>18000000</v>
      </c>
      <c r="O80" s="294">
        <f t="shared" si="34"/>
        <v>22500000</v>
      </c>
      <c r="P80" s="294"/>
      <c r="Q80" s="294">
        <f t="shared" si="34"/>
        <v>0</v>
      </c>
      <c r="R80" s="294">
        <f t="shared" si="34"/>
        <v>0</v>
      </c>
      <c r="S80" s="294">
        <f t="shared" si="34"/>
        <v>0</v>
      </c>
      <c r="T80" s="294">
        <f t="shared" si="34"/>
        <v>0</v>
      </c>
      <c r="U80" s="294"/>
      <c r="V80" s="294"/>
      <c r="W80" s="294"/>
      <c r="X80" s="294"/>
      <c r="Y80" s="294">
        <f t="shared" si="34"/>
        <v>0</v>
      </c>
      <c r="Z80" s="294">
        <f t="shared" si="34"/>
        <v>0</v>
      </c>
      <c r="AA80" s="294">
        <f t="shared" si="34"/>
        <v>0</v>
      </c>
    </row>
    <row r="81" spans="1:27" ht="16.5" customHeight="1" thickBot="1">
      <c r="A81" s="1148"/>
      <c r="B81" s="1149"/>
      <c r="C81" s="1161" t="s">
        <v>527</v>
      </c>
      <c r="D81" s="1161"/>
      <c r="E81" s="1162"/>
      <c r="F81" s="1234" t="s">
        <v>205</v>
      </c>
      <c r="G81" s="1161"/>
      <c r="H81" s="1235"/>
      <c r="I81" s="391">
        <f>I48</f>
        <v>0</v>
      </c>
      <c r="J81" s="391">
        <f aca="true" t="shared" si="35" ref="J81:AA81">J48</f>
        <v>0</v>
      </c>
      <c r="K81" s="391">
        <f t="shared" si="35"/>
        <v>0</v>
      </c>
      <c r="L81" s="391">
        <f t="shared" si="35"/>
        <v>0</v>
      </c>
      <c r="M81" s="391">
        <f t="shared" si="35"/>
        <v>400000</v>
      </c>
      <c r="N81" s="391">
        <f>N48</f>
        <v>400000</v>
      </c>
      <c r="O81" s="391">
        <f t="shared" si="35"/>
        <v>450000</v>
      </c>
      <c r="P81" s="391"/>
      <c r="Q81" s="391">
        <f t="shared" si="35"/>
        <v>0</v>
      </c>
      <c r="R81" s="391">
        <f t="shared" si="35"/>
        <v>0</v>
      </c>
      <c r="S81" s="391">
        <f t="shared" si="35"/>
        <v>0</v>
      </c>
      <c r="T81" s="391">
        <f t="shared" si="35"/>
        <v>0</v>
      </c>
      <c r="U81" s="391"/>
      <c r="V81" s="391"/>
      <c r="W81" s="391"/>
      <c r="X81" s="391"/>
      <c r="Y81" s="391">
        <f t="shared" si="35"/>
        <v>0</v>
      </c>
      <c r="Z81" s="391">
        <f t="shared" si="35"/>
        <v>0</v>
      </c>
      <c r="AA81" s="391">
        <f t="shared" si="35"/>
        <v>0</v>
      </c>
    </row>
    <row r="82" spans="1:27" ht="16.5" customHeight="1" thickBot="1">
      <c r="A82" s="1148"/>
      <c r="B82" s="1149"/>
      <c r="C82" s="1161" t="s">
        <v>156</v>
      </c>
      <c r="D82" s="1161"/>
      <c r="E82" s="1162"/>
      <c r="F82" s="1234" t="s">
        <v>205</v>
      </c>
      <c r="G82" s="1161"/>
      <c r="H82" s="1235"/>
      <c r="I82" s="391">
        <f aca="true" t="shared" si="36" ref="I82:AA82">I71</f>
        <v>735000</v>
      </c>
      <c r="J82" s="391">
        <f t="shared" si="36"/>
        <v>750000</v>
      </c>
      <c r="K82" s="391">
        <f t="shared" si="36"/>
        <v>500000</v>
      </c>
      <c r="L82" s="391">
        <f t="shared" si="36"/>
        <v>900000</v>
      </c>
      <c r="M82" s="391">
        <f t="shared" si="36"/>
        <v>2500000</v>
      </c>
      <c r="N82" s="391">
        <f>N71</f>
        <v>750000</v>
      </c>
      <c r="O82" s="391">
        <f t="shared" si="36"/>
        <v>2000</v>
      </c>
      <c r="P82" s="391"/>
      <c r="Q82" s="391">
        <f t="shared" si="36"/>
        <v>0</v>
      </c>
      <c r="R82" s="391">
        <f t="shared" si="36"/>
        <v>0</v>
      </c>
      <c r="S82" s="391">
        <f t="shared" si="36"/>
        <v>0</v>
      </c>
      <c r="T82" s="391">
        <f t="shared" si="36"/>
        <v>0</v>
      </c>
      <c r="U82" s="391"/>
      <c r="V82" s="391"/>
      <c r="W82" s="391"/>
      <c r="X82" s="391"/>
      <c r="Y82" s="391">
        <f t="shared" si="36"/>
        <v>0</v>
      </c>
      <c r="Z82" s="391">
        <f t="shared" si="36"/>
        <v>0</v>
      </c>
      <c r="AA82" s="391">
        <f t="shared" si="36"/>
        <v>0</v>
      </c>
    </row>
    <row r="83" spans="1:27" s="3" customFormat="1" ht="9.75" customHeight="1" thickBot="1">
      <c r="A83" s="1148"/>
      <c r="B83" s="1149"/>
      <c r="C83" s="390"/>
      <c r="D83" s="390"/>
      <c r="E83" s="390"/>
      <c r="F83" s="390"/>
      <c r="G83" s="390"/>
      <c r="H83" s="390"/>
      <c r="I83" s="390"/>
      <c r="J83" s="390"/>
      <c r="K83" s="390"/>
      <c r="L83" s="390"/>
      <c r="M83" s="390"/>
      <c r="N83" s="390"/>
      <c r="O83" s="390"/>
      <c r="P83" s="390"/>
      <c r="Q83" s="390"/>
      <c r="R83" s="390"/>
      <c r="S83" s="484"/>
      <c r="T83" s="390"/>
      <c r="U83" s="390"/>
      <c r="V83" s="390"/>
      <c r="W83" s="390"/>
      <c r="X83" s="390"/>
      <c r="Y83" s="390"/>
      <c r="Z83" s="390"/>
      <c r="AA83" s="390"/>
    </row>
    <row r="84" spans="1:27" ht="16.5" customHeight="1" thickBot="1">
      <c r="A84" s="1150"/>
      <c r="B84" s="1151"/>
      <c r="C84" s="1161" t="s">
        <v>109</v>
      </c>
      <c r="D84" s="1161"/>
      <c r="E84" s="1161"/>
      <c r="F84" s="1163"/>
      <c r="G84" s="1163"/>
      <c r="H84" s="1164"/>
      <c r="I84" s="391">
        <f>I77+I80+I82</f>
        <v>21550000</v>
      </c>
      <c r="J84" s="391">
        <f>J77+J80+J82</f>
        <v>19060000</v>
      </c>
      <c r="K84" s="391">
        <f>K77+K80+K82</f>
        <v>18510000</v>
      </c>
      <c r="L84" s="391">
        <f>L77+L80+L82</f>
        <v>20410000</v>
      </c>
      <c r="M84" s="391">
        <f>M77+M80+M81+M82</f>
        <v>23410000</v>
      </c>
      <c r="N84" s="391">
        <f>N77+N80+N81+N82</f>
        <v>23150000</v>
      </c>
      <c r="O84" s="391">
        <f>O77+O80+O81+O82</f>
        <v>23052000</v>
      </c>
      <c r="P84" s="391"/>
      <c r="Q84" s="391">
        <f>Q77+Q80+Q82</f>
        <v>0</v>
      </c>
      <c r="R84" s="391">
        <f>R77+R80+R82</f>
        <v>0</v>
      </c>
      <c r="S84" s="391">
        <f>S77+S80+S82</f>
        <v>0</v>
      </c>
      <c r="T84" s="391">
        <f aca="true" t="shared" si="37" ref="T84:AA84">T77+T80+T81+T82</f>
        <v>0</v>
      </c>
      <c r="U84" s="391"/>
      <c r="V84" s="391"/>
      <c r="W84" s="391"/>
      <c r="X84" s="391"/>
      <c r="Y84" s="391">
        <f t="shared" si="37"/>
        <v>0</v>
      </c>
      <c r="Z84" s="391">
        <f t="shared" si="37"/>
        <v>10000</v>
      </c>
      <c r="AA84" s="391">
        <f t="shared" si="37"/>
        <v>-10000</v>
      </c>
    </row>
    <row r="85" spans="1:27" s="3" customFormat="1" ht="12.75" customHeight="1" thickBot="1">
      <c r="A85" s="288"/>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row>
    <row r="86" spans="1:27" ht="16.5" customHeight="1" thickBot="1">
      <c r="A86" s="1165" t="s">
        <v>221</v>
      </c>
      <c r="B86" s="1166"/>
      <c r="C86" s="1166"/>
      <c r="D86" s="1166"/>
      <c r="E86" s="1166"/>
      <c r="F86" s="1166"/>
      <c r="G86" s="1166"/>
      <c r="H86" s="1167"/>
      <c r="I86" s="15">
        <f>I61+I64+I65+I73</f>
        <v>18073000</v>
      </c>
      <c r="J86" s="15">
        <f>J61+J64+J65+J73</f>
        <v>13900000</v>
      </c>
      <c r="K86" s="15">
        <f>K61+K64+K65+K73</f>
        <v>12510000</v>
      </c>
      <c r="L86" s="15">
        <f>L61+L64+L65+L73</f>
        <v>17400000</v>
      </c>
      <c r="M86" s="331">
        <f>M61+M64+M65+M73+M47</f>
        <v>20400000</v>
      </c>
      <c r="N86" s="331">
        <f>N61+N64+N65+N73+N47</f>
        <v>19989000</v>
      </c>
      <c r="O86" s="331">
        <f>O61+O64+O65+O73+O47</f>
        <v>21032000</v>
      </c>
      <c r="P86" s="582"/>
      <c r="Q86" s="332">
        <f>Q61+Q64+Q65+Q73</f>
        <v>0</v>
      </c>
      <c r="R86" s="408">
        <f>R61+R64+R65+R73</f>
        <v>0</v>
      </c>
      <c r="S86" s="15">
        <f>S61+S64+S65+S73</f>
        <v>0</v>
      </c>
      <c r="T86" s="331">
        <f aca="true" t="shared" si="38" ref="T86:AA86">T61+T64+T65+T73+T47</f>
        <v>0</v>
      </c>
      <c r="U86" s="331"/>
      <c r="V86" s="331"/>
      <c r="W86" s="331"/>
      <c r="X86" s="331"/>
      <c r="Y86" s="331">
        <f t="shared" si="38"/>
        <v>0</v>
      </c>
      <c r="Z86" s="331">
        <f t="shared" si="38"/>
        <v>0</v>
      </c>
      <c r="AA86" s="331">
        <f t="shared" si="38"/>
        <v>0</v>
      </c>
    </row>
    <row r="87" spans="1:27" ht="16.5" customHeight="1" thickBot="1">
      <c r="A87" s="1165" t="s">
        <v>222</v>
      </c>
      <c r="B87" s="1166"/>
      <c r="C87" s="1166"/>
      <c r="D87" s="1166"/>
      <c r="E87" s="1166"/>
      <c r="F87" s="1166"/>
      <c r="G87" s="1166"/>
      <c r="H87" s="1167"/>
      <c r="I87" s="15">
        <f aca="true" t="shared" si="39" ref="I87:AA87">I62+I70</f>
        <v>3477000</v>
      </c>
      <c r="J87" s="15">
        <f t="shared" si="39"/>
        <v>5160000</v>
      </c>
      <c r="K87" s="15">
        <f t="shared" si="39"/>
        <v>6000000</v>
      </c>
      <c r="L87" s="15">
        <f t="shared" si="39"/>
        <v>3010000</v>
      </c>
      <c r="M87" s="331">
        <f t="shared" si="39"/>
        <v>3010000</v>
      </c>
      <c r="N87" s="331">
        <f>N62+N70</f>
        <v>3161000</v>
      </c>
      <c r="O87" s="331">
        <f t="shared" si="39"/>
        <v>2020000</v>
      </c>
      <c r="P87" s="582"/>
      <c r="Q87" s="332">
        <f t="shared" si="39"/>
        <v>0</v>
      </c>
      <c r="R87" s="408">
        <f t="shared" si="39"/>
        <v>0</v>
      </c>
      <c r="S87" s="15">
        <f t="shared" si="39"/>
        <v>0</v>
      </c>
      <c r="T87" s="331">
        <f t="shared" si="39"/>
        <v>0</v>
      </c>
      <c r="U87" s="331"/>
      <c r="V87" s="331"/>
      <c r="W87" s="331"/>
      <c r="X87" s="331"/>
      <c r="Y87" s="331">
        <f t="shared" si="39"/>
        <v>0</v>
      </c>
      <c r="Z87" s="331">
        <f t="shared" si="39"/>
        <v>10000</v>
      </c>
      <c r="AA87" s="331">
        <f t="shared" si="39"/>
        <v>-10000</v>
      </c>
    </row>
    <row r="88" spans="1:27" s="157" customFormat="1" ht="16.5" customHeight="1" thickBot="1">
      <c r="A88" s="1143" t="s">
        <v>219</v>
      </c>
      <c r="B88" s="1144"/>
      <c r="C88" s="1144"/>
      <c r="D88" s="1144"/>
      <c r="E88" s="1144"/>
      <c r="F88" s="1144"/>
      <c r="G88" s="1144"/>
      <c r="H88" s="1145"/>
      <c r="I88" s="15">
        <f aca="true" t="shared" si="40" ref="I88:AA88">SUM(I86:I87)</f>
        <v>21550000</v>
      </c>
      <c r="J88" s="15">
        <f t="shared" si="40"/>
        <v>19060000</v>
      </c>
      <c r="K88" s="15">
        <f t="shared" si="40"/>
        <v>18510000</v>
      </c>
      <c r="L88" s="15">
        <f>SUM(L86:L87)</f>
        <v>20410000</v>
      </c>
      <c r="M88" s="15">
        <f>SUM(M86:M87)</f>
        <v>23410000</v>
      </c>
      <c r="N88" s="15">
        <f>SUM(N86:N87)</f>
        <v>23150000</v>
      </c>
      <c r="O88" s="15">
        <f t="shared" si="40"/>
        <v>23052000</v>
      </c>
      <c r="P88" s="15"/>
      <c r="Q88" s="15">
        <f t="shared" si="40"/>
        <v>0</v>
      </c>
      <c r="R88" s="485">
        <f t="shared" si="40"/>
        <v>0</v>
      </c>
      <c r="S88" s="15">
        <f t="shared" si="40"/>
        <v>0</v>
      </c>
      <c r="T88" s="15">
        <f t="shared" si="40"/>
        <v>0</v>
      </c>
      <c r="U88" s="15"/>
      <c r="V88" s="15"/>
      <c r="W88" s="15"/>
      <c r="X88" s="15"/>
      <c r="Y88" s="15">
        <f t="shared" si="40"/>
        <v>0</v>
      </c>
      <c r="Z88" s="15">
        <f t="shared" si="40"/>
        <v>10000</v>
      </c>
      <c r="AA88" s="15">
        <f t="shared" si="40"/>
        <v>-10000</v>
      </c>
    </row>
  </sheetData>
  <sheetProtection/>
  <mergeCells count="110">
    <mergeCell ref="F81:H81"/>
    <mergeCell ref="F82:H82"/>
    <mergeCell ref="F78:H78"/>
    <mergeCell ref="A4:B6"/>
    <mergeCell ref="C4:E6"/>
    <mergeCell ref="F4:G6"/>
    <mergeCell ref="H4:H6"/>
    <mergeCell ref="F15:G15"/>
    <mergeCell ref="F44:G44"/>
    <mergeCell ref="C16:E16"/>
    <mergeCell ref="F16:G16"/>
    <mergeCell ref="C15:E15"/>
    <mergeCell ref="C17:H17"/>
    <mergeCell ref="C8:E12"/>
    <mergeCell ref="B19:B20"/>
    <mergeCell ref="C7:E7"/>
    <mergeCell ref="F7:G7"/>
    <mergeCell ref="B15:B17"/>
    <mergeCell ref="A1:AA1"/>
    <mergeCell ref="A3:AA3"/>
    <mergeCell ref="C44:E44"/>
    <mergeCell ref="B7:B13"/>
    <mergeCell ref="C19:E19"/>
    <mergeCell ref="F19:G19"/>
    <mergeCell ref="C20:H20"/>
    <mergeCell ref="F8:G11"/>
    <mergeCell ref="F12:H12"/>
    <mergeCell ref="C13:H13"/>
    <mergeCell ref="F73:H73"/>
    <mergeCell ref="C78:E80"/>
    <mergeCell ref="C71:E73"/>
    <mergeCell ref="F62:G62"/>
    <mergeCell ref="F76:H76"/>
    <mergeCell ref="F70:H70"/>
    <mergeCell ref="F71:G72"/>
    <mergeCell ref="F65:G65"/>
    <mergeCell ref="F79:H79"/>
    <mergeCell ref="F80:H80"/>
    <mergeCell ref="I4:AA4"/>
    <mergeCell ref="P5:S5"/>
    <mergeCell ref="T5:W5"/>
    <mergeCell ref="X5:AA5"/>
    <mergeCell ref="A21:A27"/>
    <mergeCell ref="B21:B28"/>
    <mergeCell ref="C21:E21"/>
    <mergeCell ref="F21:G21"/>
    <mergeCell ref="C22:E26"/>
    <mergeCell ref="F22:G25"/>
    <mergeCell ref="F26:H26"/>
    <mergeCell ref="C27:E27"/>
    <mergeCell ref="F27:G27"/>
    <mergeCell ref="C28:H28"/>
    <mergeCell ref="A30:B31"/>
    <mergeCell ref="C30:E30"/>
    <mergeCell ref="F30:G30"/>
    <mergeCell ref="C31:H31"/>
    <mergeCell ref="F33:G33"/>
    <mergeCell ref="C34:H34"/>
    <mergeCell ref="A36:B38"/>
    <mergeCell ref="C36:E36"/>
    <mergeCell ref="F36:G36"/>
    <mergeCell ref="C38:H38"/>
    <mergeCell ref="A33:B34"/>
    <mergeCell ref="C33:E33"/>
    <mergeCell ref="C37:E37"/>
    <mergeCell ref="F37:G37"/>
    <mergeCell ref="F40:G40"/>
    <mergeCell ref="C41:H41"/>
    <mergeCell ref="A43:B45"/>
    <mergeCell ref="C43:E43"/>
    <mergeCell ref="F43:G43"/>
    <mergeCell ref="C45:H45"/>
    <mergeCell ref="A40:B41"/>
    <mergeCell ref="C40:E40"/>
    <mergeCell ref="A47:B48"/>
    <mergeCell ref="C47:E47"/>
    <mergeCell ref="F47:G47"/>
    <mergeCell ref="C48:H48"/>
    <mergeCell ref="A50:B51"/>
    <mergeCell ref="C50:E50"/>
    <mergeCell ref="F50:G50"/>
    <mergeCell ref="C51:H51"/>
    <mergeCell ref="A53:B54"/>
    <mergeCell ref="C53:E53"/>
    <mergeCell ref="F53:G53"/>
    <mergeCell ref="C54:H54"/>
    <mergeCell ref="A56:B57"/>
    <mergeCell ref="C56:E56"/>
    <mergeCell ref="F56:G56"/>
    <mergeCell ref="C57:H57"/>
    <mergeCell ref="A59:H59"/>
    <mergeCell ref="A61:B73"/>
    <mergeCell ref="C61:E63"/>
    <mergeCell ref="F61:G61"/>
    <mergeCell ref="F63:H63"/>
    <mergeCell ref="C64:E64"/>
    <mergeCell ref="F64:G64"/>
    <mergeCell ref="C65:E65"/>
    <mergeCell ref="C66:E70"/>
    <mergeCell ref="F66:G69"/>
    <mergeCell ref="A88:H88"/>
    <mergeCell ref="A75:B84"/>
    <mergeCell ref="C75:E77"/>
    <mergeCell ref="F75:H75"/>
    <mergeCell ref="F77:H77"/>
    <mergeCell ref="C81:E81"/>
    <mergeCell ref="C82:E82"/>
    <mergeCell ref="C84:H84"/>
    <mergeCell ref="A86:H86"/>
    <mergeCell ref="A87:H87"/>
  </mergeCells>
  <printOptions horizontalCentered="1"/>
  <pageMargins left="0.15748031496062992" right="0.15748031496062992" top="0.7874015748031497" bottom="0.984251968503937" header="0.5118110236220472" footer="0.5118110236220472"/>
  <pageSetup horizontalDpi="300" verticalDpi="300" orientation="landscape" paperSize="9" scale="60" r:id="rId1"/>
  <headerFooter alignWithMargins="0">
    <oddFooter>&amp;CSayfa &amp;P / &amp;N</oddFooter>
  </headerFooter>
</worksheet>
</file>

<file path=xl/worksheets/sheet8.xml><?xml version="1.0" encoding="utf-8"?>
<worksheet xmlns="http://schemas.openxmlformats.org/spreadsheetml/2006/main" xmlns:r="http://schemas.openxmlformats.org/officeDocument/2006/relationships">
  <dimension ref="A1:AB255"/>
  <sheetViews>
    <sheetView zoomScalePageLayoutView="0" workbookViewId="0" topLeftCell="A1">
      <pane xSplit="6" ySplit="16" topLeftCell="M17" activePane="bottomRight" state="frozen"/>
      <selection pane="topLeft" activeCell="J199" sqref="J199"/>
      <selection pane="topRight" activeCell="J199" sqref="J199"/>
      <selection pane="bottomLeft" activeCell="J199" sqref="J199"/>
      <selection pane="bottomRight" activeCell="P2" sqref="P2"/>
    </sheetView>
  </sheetViews>
  <sheetFormatPr defaultColWidth="9.140625" defaultRowHeight="12.75"/>
  <cols>
    <col min="1" max="1" width="23.00390625" style="2" customWidth="1"/>
    <col min="2" max="2" width="10.7109375" style="2" customWidth="1"/>
    <col min="3" max="3" width="8.8515625" style="2" customWidth="1"/>
    <col min="4" max="4" width="9.421875" style="2" customWidth="1"/>
    <col min="5" max="5" width="8.8515625" style="2" customWidth="1"/>
    <col min="6" max="6" width="44.00390625" style="2" customWidth="1"/>
    <col min="7" max="12" width="11.28125" style="769" hidden="1" customWidth="1"/>
    <col min="13" max="27" width="11.28125" style="769" customWidth="1"/>
    <col min="28" max="28" width="12.28125" style="769" customWidth="1"/>
    <col min="29" max="16384" width="9.140625" style="2" customWidth="1"/>
  </cols>
  <sheetData>
    <row r="1" spans="1:28" ht="21" customHeight="1" thickBot="1">
      <c r="A1" s="1276" t="s">
        <v>108</v>
      </c>
      <c r="B1" s="1311"/>
      <c r="C1" s="1311"/>
      <c r="D1" s="1311"/>
      <c r="E1" s="1311"/>
      <c r="F1" s="1312"/>
      <c r="G1" s="8">
        <v>2006</v>
      </c>
      <c r="H1" s="8">
        <v>2007</v>
      </c>
      <c r="I1" s="8" t="s">
        <v>169</v>
      </c>
      <c r="J1" s="8" t="s">
        <v>392</v>
      </c>
      <c r="K1" s="8" t="s">
        <v>393</v>
      </c>
      <c r="L1" s="8" t="s">
        <v>170</v>
      </c>
      <c r="M1" s="8" t="s">
        <v>83</v>
      </c>
      <c r="N1" s="8" t="s">
        <v>367</v>
      </c>
      <c r="O1" s="732" t="s">
        <v>504</v>
      </c>
      <c r="P1" s="1246" t="s">
        <v>524</v>
      </c>
      <c r="Q1" s="1247"/>
      <c r="R1" s="1247"/>
      <c r="S1" s="1248"/>
      <c r="T1" s="1246" t="s">
        <v>524</v>
      </c>
      <c r="U1" s="1247"/>
      <c r="V1" s="1247"/>
      <c r="W1" s="1248"/>
      <c r="X1" s="1246" t="s">
        <v>573</v>
      </c>
      <c r="Y1" s="1247"/>
      <c r="Z1" s="1247"/>
      <c r="AA1" s="1248"/>
      <c r="AB1" s="1245" t="s">
        <v>618</v>
      </c>
    </row>
    <row r="2" spans="1:28" ht="41.25" customHeight="1" thickBot="1">
      <c r="A2" s="1331" t="s">
        <v>628</v>
      </c>
      <c r="B2" s="1332"/>
      <c r="C2" s="1332"/>
      <c r="D2" s="1332"/>
      <c r="E2" s="1332"/>
      <c r="F2" s="1333"/>
      <c r="G2" s="9" t="s">
        <v>394</v>
      </c>
      <c r="H2" s="9" t="s">
        <v>394</v>
      </c>
      <c r="I2" s="333" t="s">
        <v>394</v>
      </c>
      <c r="J2" s="405" t="s">
        <v>394</v>
      </c>
      <c r="K2" s="405" t="s">
        <v>394</v>
      </c>
      <c r="L2" s="405" t="s">
        <v>394</v>
      </c>
      <c r="M2" s="405" t="s">
        <v>394</v>
      </c>
      <c r="N2" s="405" t="s">
        <v>394</v>
      </c>
      <c r="O2" s="405" t="s">
        <v>394</v>
      </c>
      <c r="P2" s="398" t="s">
        <v>346</v>
      </c>
      <c r="Q2" s="399" t="s">
        <v>345</v>
      </c>
      <c r="R2" s="404" t="s">
        <v>347</v>
      </c>
      <c r="S2" s="405" t="s">
        <v>394</v>
      </c>
      <c r="T2" s="398" t="s">
        <v>346</v>
      </c>
      <c r="U2" s="399" t="s">
        <v>345</v>
      </c>
      <c r="V2" s="404" t="s">
        <v>347</v>
      </c>
      <c r="W2" s="405" t="s">
        <v>394</v>
      </c>
      <c r="X2" s="398" t="s">
        <v>346</v>
      </c>
      <c r="Y2" s="399" t="s">
        <v>345</v>
      </c>
      <c r="Z2" s="404" t="s">
        <v>347</v>
      </c>
      <c r="AA2" s="405" t="s">
        <v>394</v>
      </c>
      <c r="AB2" s="1111"/>
    </row>
    <row r="3" spans="1:28" s="653" customFormat="1" ht="25.5" customHeight="1" thickBot="1">
      <c r="A3" s="1262" t="s">
        <v>109</v>
      </c>
      <c r="B3" s="1263"/>
      <c r="C3" s="1263"/>
      <c r="D3" s="1263"/>
      <c r="E3" s="1263"/>
      <c r="F3" s="1264"/>
      <c r="G3" s="10">
        <f aca="true" t="shared" si="0" ref="G3:AB3">G4+G44+G53+G98+G146</f>
        <v>19503000</v>
      </c>
      <c r="H3" s="10">
        <f t="shared" si="0"/>
        <v>20724000</v>
      </c>
      <c r="I3" s="10">
        <f t="shared" si="0"/>
        <v>21550000</v>
      </c>
      <c r="J3" s="10">
        <f t="shared" si="0"/>
        <v>19060000</v>
      </c>
      <c r="K3" s="10">
        <f t="shared" si="0"/>
        <v>18510000</v>
      </c>
      <c r="L3" s="10">
        <f t="shared" si="0"/>
        <v>20410000</v>
      </c>
      <c r="M3" s="10">
        <f t="shared" si="0"/>
        <v>23410000</v>
      </c>
      <c r="N3" s="10">
        <f t="shared" si="0"/>
        <v>23150000</v>
      </c>
      <c r="O3" s="10">
        <f>O4+O44+O53+O98+O146</f>
        <v>23052000</v>
      </c>
      <c r="P3" s="334">
        <f t="shared" si="0"/>
        <v>0</v>
      </c>
      <c r="Q3" s="337">
        <f t="shared" si="0"/>
        <v>0</v>
      </c>
      <c r="R3" s="406">
        <f t="shared" si="0"/>
        <v>0</v>
      </c>
      <c r="S3" s="10">
        <f t="shared" si="0"/>
        <v>0</v>
      </c>
      <c r="T3" s="334">
        <f t="shared" si="0"/>
        <v>0</v>
      </c>
      <c r="U3" s="337">
        <f t="shared" si="0"/>
        <v>0</v>
      </c>
      <c r="V3" s="406">
        <f t="shared" si="0"/>
        <v>0</v>
      </c>
      <c r="W3" s="10">
        <f t="shared" si="0"/>
        <v>0</v>
      </c>
      <c r="X3" s="334">
        <f t="shared" si="0"/>
        <v>0</v>
      </c>
      <c r="Y3" s="337">
        <f t="shared" si="0"/>
        <v>0</v>
      </c>
      <c r="Z3" s="406">
        <f t="shared" si="0"/>
        <v>0</v>
      </c>
      <c r="AA3" s="10">
        <f t="shared" si="0"/>
        <v>0</v>
      </c>
      <c r="AB3" s="10">
        <f t="shared" si="0"/>
        <v>0</v>
      </c>
    </row>
    <row r="4" spans="1:28" s="653" customFormat="1" ht="22.5" customHeight="1" thickBot="1">
      <c r="A4" s="7"/>
      <c r="B4" s="1292" t="s">
        <v>395</v>
      </c>
      <c r="C4" s="1334"/>
      <c r="D4" s="1334"/>
      <c r="E4" s="1334"/>
      <c r="F4" s="1335"/>
      <c r="G4" s="11">
        <f>G5+G33</f>
        <v>900000</v>
      </c>
      <c r="H4" s="11">
        <f aca="true" t="shared" si="1" ref="H4:AB4">H5+H33</f>
        <v>1273000</v>
      </c>
      <c r="I4" s="11">
        <f t="shared" si="1"/>
        <v>1350000</v>
      </c>
      <c r="J4" s="11">
        <f t="shared" si="1"/>
        <v>840000</v>
      </c>
      <c r="K4" s="11">
        <f t="shared" si="1"/>
        <v>660000</v>
      </c>
      <c r="L4" s="11">
        <f t="shared" si="1"/>
        <v>300000</v>
      </c>
      <c r="M4" s="11">
        <f t="shared" si="1"/>
        <v>1400000</v>
      </c>
      <c r="N4" s="11">
        <f t="shared" si="1"/>
        <v>1100000</v>
      </c>
      <c r="O4" s="11">
        <f>O5+O33</f>
        <v>2450000</v>
      </c>
      <c r="P4" s="11">
        <f t="shared" si="1"/>
        <v>0</v>
      </c>
      <c r="Q4" s="11">
        <f t="shared" si="1"/>
        <v>0</v>
      </c>
      <c r="R4" s="11">
        <f t="shared" si="1"/>
        <v>0</v>
      </c>
      <c r="S4" s="11">
        <f t="shared" si="1"/>
        <v>0</v>
      </c>
      <c r="T4" s="11">
        <f t="shared" si="1"/>
        <v>0</v>
      </c>
      <c r="U4" s="11">
        <f t="shared" si="1"/>
        <v>0</v>
      </c>
      <c r="V4" s="11">
        <f t="shared" si="1"/>
        <v>0</v>
      </c>
      <c r="W4" s="11">
        <f t="shared" si="1"/>
        <v>0</v>
      </c>
      <c r="X4" s="11">
        <f t="shared" si="1"/>
        <v>0</v>
      </c>
      <c r="Y4" s="11">
        <f t="shared" si="1"/>
        <v>0</v>
      </c>
      <c r="Z4" s="11">
        <f t="shared" si="1"/>
        <v>0</v>
      </c>
      <c r="AA4" s="11">
        <f t="shared" si="1"/>
        <v>0</v>
      </c>
      <c r="AB4" s="11">
        <f t="shared" si="1"/>
        <v>0</v>
      </c>
    </row>
    <row r="5" spans="1:28" ht="21" customHeight="1" thickBot="1">
      <c r="A5" s="1296" t="s">
        <v>505</v>
      </c>
      <c r="B5" s="1305"/>
      <c r="C5" s="1269"/>
      <c r="D5" s="1269"/>
      <c r="E5" s="1269"/>
      <c r="F5" s="1270"/>
      <c r="G5" s="12">
        <f>G6+G19+G25+G28+G30</f>
        <v>900000</v>
      </c>
      <c r="H5" s="12">
        <f aca="true" t="shared" si="2" ref="H5:AB5">H6+H19+H25+H28+H30</f>
        <v>1273000</v>
      </c>
      <c r="I5" s="12">
        <f t="shared" si="2"/>
        <v>1350000</v>
      </c>
      <c r="J5" s="12">
        <f t="shared" si="2"/>
        <v>840000</v>
      </c>
      <c r="K5" s="12">
        <f t="shared" si="2"/>
        <v>660000</v>
      </c>
      <c r="L5" s="12">
        <f t="shared" si="2"/>
        <v>300000</v>
      </c>
      <c r="M5" s="12">
        <f t="shared" si="2"/>
        <v>1000000</v>
      </c>
      <c r="N5" s="12">
        <f t="shared" si="2"/>
        <v>700000</v>
      </c>
      <c r="O5" s="12">
        <f>O6+O19+O25+O28+O30</f>
        <v>2000000</v>
      </c>
      <c r="P5" s="12">
        <f t="shared" si="2"/>
        <v>0</v>
      </c>
      <c r="Q5" s="12">
        <f t="shared" si="2"/>
        <v>0</v>
      </c>
      <c r="R5" s="12">
        <f t="shared" si="2"/>
        <v>0</v>
      </c>
      <c r="S5" s="12">
        <f t="shared" si="2"/>
        <v>0</v>
      </c>
      <c r="T5" s="12">
        <f t="shared" si="2"/>
        <v>0</v>
      </c>
      <c r="U5" s="12">
        <f t="shared" si="2"/>
        <v>0</v>
      </c>
      <c r="V5" s="12">
        <f t="shared" si="2"/>
        <v>0</v>
      </c>
      <c r="W5" s="12">
        <f t="shared" si="2"/>
        <v>0</v>
      </c>
      <c r="X5" s="12">
        <f t="shared" si="2"/>
        <v>0</v>
      </c>
      <c r="Y5" s="12">
        <f t="shared" si="2"/>
        <v>0</v>
      </c>
      <c r="Z5" s="12">
        <f t="shared" si="2"/>
        <v>0</v>
      </c>
      <c r="AA5" s="12">
        <f t="shared" si="2"/>
        <v>0</v>
      </c>
      <c r="AB5" s="12">
        <f t="shared" si="2"/>
        <v>0</v>
      </c>
    </row>
    <row r="6" spans="1:28" ht="16.5" customHeight="1" thickBot="1">
      <c r="A6" s="1287"/>
      <c r="B6" s="13" t="s">
        <v>574</v>
      </c>
      <c r="C6" s="13" t="s">
        <v>332</v>
      </c>
      <c r="D6" s="13">
        <v>2</v>
      </c>
      <c r="E6" s="14" t="s">
        <v>396</v>
      </c>
      <c r="F6" s="374" t="s">
        <v>397</v>
      </c>
      <c r="G6" s="15">
        <f>SUM(G7:G17)</f>
        <v>610000</v>
      </c>
      <c r="H6" s="15">
        <f>SUM(H7:H17)</f>
        <v>970000</v>
      </c>
      <c r="I6" s="15">
        <f>SUM(I7:I18)</f>
        <v>1046000</v>
      </c>
      <c r="J6" s="15">
        <f aca="true" t="shared" si="3" ref="J6:AB6">SUM(J7:J18)</f>
        <v>560000</v>
      </c>
      <c r="K6" s="15">
        <f t="shared" si="3"/>
        <v>450000</v>
      </c>
      <c r="L6" s="15">
        <f t="shared" si="3"/>
        <v>220000</v>
      </c>
      <c r="M6" s="15">
        <f t="shared" si="3"/>
        <v>800000</v>
      </c>
      <c r="N6" s="15">
        <f t="shared" si="3"/>
        <v>550000</v>
      </c>
      <c r="O6" s="15">
        <f>SUM(O7:O18)</f>
        <v>1720000</v>
      </c>
      <c r="P6" s="485">
        <f t="shared" si="3"/>
        <v>0</v>
      </c>
      <c r="Q6" s="15">
        <f t="shared" si="3"/>
        <v>0</v>
      </c>
      <c r="R6" s="16">
        <f t="shared" si="3"/>
        <v>0</v>
      </c>
      <c r="S6" s="15">
        <f t="shared" si="3"/>
        <v>0</v>
      </c>
      <c r="T6" s="15">
        <f t="shared" si="3"/>
        <v>0</v>
      </c>
      <c r="U6" s="15">
        <f t="shared" si="3"/>
        <v>0</v>
      </c>
      <c r="V6" s="15">
        <f t="shared" si="3"/>
        <v>0</v>
      </c>
      <c r="W6" s="15">
        <f t="shared" si="3"/>
        <v>0</v>
      </c>
      <c r="X6" s="15">
        <f t="shared" si="3"/>
        <v>0</v>
      </c>
      <c r="Y6" s="15">
        <f t="shared" si="3"/>
        <v>0</v>
      </c>
      <c r="Z6" s="15">
        <f t="shared" si="3"/>
        <v>0</v>
      </c>
      <c r="AA6" s="15">
        <f t="shared" si="3"/>
        <v>0</v>
      </c>
      <c r="AB6" s="15">
        <f t="shared" si="3"/>
        <v>0</v>
      </c>
    </row>
    <row r="7" spans="1:28" ht="16.5" customHeight="1">
      <c r="A7" s="1309"/>
      <c r="B7" s="17" t="s">
        <v>574</v>
      </c>
      <c r="C7" s="17" t="s">
        <v>332</v>
      </c>
      <c r="D7" s="17">
        <v>2</v>
      </c>
      <c r="E7" s="17" t="s">
        <v>333</v>
      </c>
      <c r="F7" s="104" t="s">
        <v>334</v>
      </c>
      <c r="G7" s="18">
        <v>0</v>
      </c>
      <c r="H7" s="19">
        <v>140000</v>
      </c>
      <c r="I7" s="19">
        <v>50000</v>
      </c>
      <c r="J7" s="19">
        <v>30000</v>
      </c>
      <c r="K7" s="19">
        <v>20000</v>
      </c>
      <c r="L7" s="19">
        <v>0</v>
      </c>
      <c r="M7" s="19">
        <v>50000</v>
      </c>
      <c r="N7" s="19">
        <v>20000</v>
      </c>
      <c r="O7" s="19">
        <v>100000</v>
      </c>
      <c r="P7" s="654">
        <v>0</v>
      </c>
      <c r="Q7" s="19">
        <v>0</v>
      </c>
      <c r="R7" s="655">
        <f aca="true" t="shared" si="4" ref="R7:R17">P7-Q7</f>
        <v>0</v>
      </c>
      <c r="S7" s="23">
        <v>0</v>
      </c>
      <c r="T7" s="656">
        <v>0</v>
      </c>
      <c r="U7" s="23">
        <v>0</v>
      </c>
      <c r="V7" s="409">
        <f aca="true" t="shared" si="5" ref="V7:V17">T7-U7</f>
        <v>0</v>
      </c>
      <c r="W7" s="23">
        <v>0</v>
      </c>
      <c r="X7" s="336">
        <v>0</v>
      </c>
      <c r="Y7" s="657">
        <v>0</v>
      </c>
      <c r="Z7" s="409">
        <f aca="true" t="shared" si="6" ref="Z7:Z17">X7-Y7</f>
        <v>0</v>
      </c>
      <c r="AA7" s="23">
        <v>0</v>
      </c>
      <c r="AB7" s="19">
        <f aca="true" t="shared" si="7" ref="AB7:AB17">P7+T7+X7</f>
        <v>0</v>
      </c>
    </row>
    <row r="8" spans="1:28" ht="16.5" customHeight="1">
      <c r="A8" s="1309"/>
      <c r="B8" s="21" t="s">
        <v>574</v>
      </c>
      <c r="C8" s="21" t="s">
        <v>332</v>
      </c>
      <c r="D8" s="21">
        <v>2</v>
      </c>
      <c r="E8" s="21" t="s">
        <v>298</v>
      </c>
      <c r="F8" s="375" t="s">
        <v>299</v>
      </c>
      <c r="G8" s="22">
        <v>0</v>
      </c>
      <c r="H8" s="22">
        <v>0</v>
      </c>
      <c r="I8" s="23">
        <v>0</v>
      </c>
      <c r="J8" s="23">
        <v>0</v>
      </c>
      <c r="K8" s="23">
        <v>53000</v>
      </c>
      <c r="L8" s="23">
        <v>40000</v>
      </c>
      <c r="M8" s="23">
        <v>300000</v>
      </c>
      <c r="N8" s="23">
        <v>150000</v>
      </c>
      <c r="O8" s="23">
        <v>50000</v>
      </c>
      <c r="P8" s="656">
        <v>0</v>
      </c>
      <c r="Q8" s="23">
        <v>0</v>
      </c>
      <c r="R8" s="658">
        <f>P8-Q8</f>
        <v>0</v>
      </c>
      <c r="S8" s="23">
        <v>0</v>
      </c>
      <c r="T8" s="656">
        <v>0</v>
      </c>
      <c r="U8" s="23">
        <v>0</v>
      </c>
      <c r="V8" s="410">
        <f>T8-U8</f>
        <v>0</v>
      </c>
      <c r="W8" s="23">
        <v>0</v>
      </c>
      <c r="X8" s="656">
        <v>0</v>
      </c>
      <c r="Y8" s="23">
        <v>0</v>
      </c>
      <c r="Z8" s="410">
        <f>X8-Y8</f>
        <v>0</v>
      </c>
      <c r="AA8" s="23">
        <v>0</v>
      </c>
      <c r="AB8" s="23">
        <f t="shared" si="7"/>
        <v>0</v>
      </c>
    </row>
    <row r="9" spans="1:28" ht="16.5" customHeight="1">
      <c r="A9" s="1309"/>
      <c r="B9" s="21" t="s">
        <v>574</v>
      </c>
      <c r="C9" s="21" t="s">
        <v>332</v>
      </c>
      <c r="D9" s="21">
        <v>2</v>
      </c>
      <c r="E9" s="21" t="s">
        <v>301</v>
      </c>
      <c r="F9" s="375" t="s">
        <v>5</v>
      </c>
      <c r="G9" s="22">
        <v>0</v>
      </c>
      <c r="H9" s="22">
        <v>0</v>
      </c>
      <c r="I9" s="23">
        <v>0</v>
      </c>
      <c r="J9" s="23">
        <v>0</v>
      </c>
      <c r="K9" s="23">
        <v>17000</v>
      </c>
      <c r="L9" s="23">
        <v>0</v>
      </c>
      <c r="M9" s="23">
        <v>0</v>
      </c>
      <c r="N9" s="23">
        <v>0</v>
      </c>
      <c r="O9" s="23"/>
      <c r="P9" s="656">
        <v>0</v>
      </c>
      <c r="Q9" s="23">
        <v>0</v>
      </c>
      <c r="R9" s="658">
        <f>P9-Q9</f>
        <v>0</v>
      </c>
      <c r="S9" s="23">
        <v>0</v>
      </c>
      <c r="T9" s="656">
        <v>0</v>
      </c>
      <c r="U9" s="23">
        <v>0</v>
      </c>
      <c r="V9" s="410">
        <f>T9-U9</f>
        <v>0</v>
      </c>
      <c r="W9" s="23">
        <v>0</v>
      </c>
      <c r="X9" s="656">
        <v>0</v>
      </c>
      <c r="Y9" s="23">
        <v>0</v>
      </c>
      <c r="Z9" s="410">
        <f>X9-Y9</f>
        <v>0</v>
      </c>
      <c r="AA9" s="23">
        <v>0</v>
      </c>
      <c r="AB9" s="23">
        <f t="shared" si="7"/>
        <v>0</v>
      </c>
    </row>
    <row r="10" spans="1:28" ht="16.5" customHeight="1">
      <c r="A10" s="1309"/>
      <c r="B10" s="21" t="s">
        <v>574</v>
      </c>
      <c r="C10" s="586" t="s">
        <v>332</v>
      </c>
      <c r="D10" s="586">
        <v>2</v>
      </c>
      <c r="E10" s="586" t="s">
        <v>335</v>
      </c>
      <c r="F10" s="587" t="s">
        <v>336</v>
      </c>
      <c r="G10" s="22">
        <v>80000</v>
      </c>
      <c r="H10" s="22">
        <v>50000</v>
      </c>
      <c r="I10" s="23">
        <v>54000</v>
      </c>
      <c r="J10" s="23">
        <v>50000</v>
      </c>
      <c r="K10" s="23">
        <v>20000</v>
      </c>
      <c r="L10" s="23">
        <v>20000</v>
      </c>
      <c r="M10" s="23">
        <v>50000</v>
      </c>
      <c r="N10" s="23">
        <v>25000</v>
      </c>
      <c r="O10" s="23">
        <v>50000</v>
      </c>
      <c r="P10" s="656">
        <v>0</v>
      </c>
      <c r="Q10" s="23">
        <v>0</v>
      </c>
      <c r="R10" s="658">
        <f t="shared" si="4"/>
        <v>0</v>
      </c>
      <c r="S10" s="23">
        <v>0</v>
      </c>
      <c r="T10" s="656">
        <v>0</v>
      </c>
      <c r="U10" s="23">
        <v>0</v>
      </c>
      <c r="V10" s="410">
        <f t="shared" si="5"/>
        <v>0</v>
      </c>
      <c r="W10" s="23">
        <v>0</v>
      </c>
      <c r="X10" s="656">
        <v>0</v>
      </c>
      <c r="Y10" s="23">
        <v>0</v>
      </c>
      <c r="Z10" s="410">
        <f t="shared" si="6"/>
        <v>0</v>
      </c>
      <c r="AA10" s="23">
        <v>0</v>
      </c>
      <c r="AB10" s="23">
        <f t="shared" si="7"/>
        <v>0</v>
      </c>
    </row>
    <row r="11" spans="1:28" ht="16.5" customHeight="1">
      <c r="A11" s="1309"/>
      <c r="B11" s="21" t="s">
        <v>574</v>
      </c>
      <c r="C11" s="25" t="s">
        <v>332</v>
      </c>
      <c r="D11" s="25">
        <v>2</v>
      </c>
      <c r="E11" s="25" t="s">
        <v>361</v>
      </c>
      <c r="F11" s="61" t="s">
        <v>432</v>
      </c>
      <c r="G11" s="47">
        <v>250000</v>
      </c>
      <c r="H11" s="22">
        <v>500000</v>
      </c>
      <c r="I11" s="23">
        <v>500000</v>
      </c>
      <c r="J11" s="23">
        <v>350000</v>
      </c>
      <c r="K11" s="23">
        <v>280000</v>
      </c>
      <c r="L11" s="23">
        <v>100000</v>
      </c>
      <c r="M11" s="23">
        <v>250000</v>
      </c>
      <c r="N11" s="23">
        <v>100000</v>
      </c>
      <c r="O11" s="23">
        <v>100000</v>
      </c>
      <c r="P11" s="656">
        <v>0</v>
      </c>
      <c r="Q11" s="23">
        <v>0</v>
      </c>
      <c r="R11" s="658">
        <f>P11-Q11</f>
        <v>0</v>
      </c>
      <c r="S11" s="23">
        <v>0</v>
      </c>
      <c r="T11" s="656">
        <v>0</v>
      </c>
      <c r="U11" s="23">
        <v>0</v>
      </c>
      <c r="V11" s="410">
        <f>T11-U11</f>
        <v>0</v>
      </c>
      <c r="W11" s="597">
        <v>0</v>
      </c>
      <c r="X11" s="656">
        <v>0</v>
      </c>
      <c r="Y11" s="23">
        <v>0</v>
      </c>
      <c r="Z11" s="410">
        <f>X11-Y11</f>
        <v>0</v>
      </c>
      <c r="AA11" s="597">
        <v>0</v>
      </c>
      <c r="AB11" s="23">
        <f>P11+T11+X11</f>
        <v>0</v>
      </c>
    </row>
    <row r="12" spans="1:28" ht="16.5" customHeight="1">
      <c r="A12" s="1309"/>
      <c r="B12" s="21" t="s">
        <v>574</v>
      </c>
      <c r="C12" s="25" t="s">
        <v>332</v>
      </c>
      <c r="D12" s="25">
        <v>2</v>
      </c>
      <c r="E12" s="25" t="s">
        <v>337</v>
      </c>
      <c r="F12" s="376" t="s">
        <v>338</v>
      </c>
      <c r="G12" s="26">
        <v>220000</v>
      </c>
      <c r="H12" s="26">
        <v>200000</v>
      </c>
      <c r="I12" s="23">
        <v>240000</v>
      </c>
      <c r="J12" s="23">
        <v>50000</v>
      </c>
      <c r="K12" s="23">
        <v>20000</v>
      </c>
      <c r="L12" s="23">
        <v>20000</v>
      </c>
      <c r="M12" s="23">
        <v>50000</v>
      </c>
      <c r="N12" s="23">
        <v>200000</v>
      </c>
      <c r="O12" s="23">
        <v>1200000</v>
      </c>
      <c r="P12" s="656">
        <v>0</v>
      </c>
      <c r="Q12" s="23">
        <v>0</v>
      </c>
      <c r="R12" s="658">
        <f t="shared" si="4"/>
        <v>0</v>
      </c>
      <c r="S12" s="23">
        <v>0</v>
      </c>
      <c r="T12" s="656">
        <v>0</v>
      </c>
      <c r="U12" s="23">
        <v>0</v>
      </c>
      <c r="V12" s="410">
        <f t="shared" si="5"/>
        <v>0</v>
      </c>
      <c r="W12" s="23">
        <v>0</v>
      </c>
      <c r="X12" s="656">
        <v>0</v>
      </c>
      <c r="Y12" s="23">
        <v>0</v>
      </c>
      <c r="Z12" s="410">
        <f t="shared" si="6"/>
        <v>0</v>
      </c>
      <c r="AA12" s="23">
        <v>0</v>
      </c>
      <c r="AB12" s="597">
        <f t="shared" si="7"/>
        <v>0</v>
      </c>
    </row>
    <row r="13" spans="1:28" ht="16.5" customHeight="1">
      <c r="A13" s="1309"/>
      <c r="B13" s="21" t="s">
        <v>574</v>
      </c>
      <c r="C13" s="25" t="s">
        <v>332</v>
      </c>
      <c r="D13" s="25">
        <v>2</v>
      </c>
      <c r="E13" s="25" t="s">
        <v>339</v>
      </c>
      <c r="F13" s="376" t="s">
        <v>56</v>
      </c>
      <c r="G13" s="27">
        <v>0</v>
      </c>
      <c r="H13" s="26">
        <v>30000</v>
      </c>
      <c r="I13" s="23">
        <v>150000</v>
      </c>
      <c r="J13" s="23">
        <v>50000</v>
      </c>
      <c r="K13" s="23">
        <v>20000</v>
      </c>
      <c r="L13" s="23">
        <v>20000</v>
      </c>
      <c r="M13" s="23">
        <v>50000</v>
      </c>
      <c r="N13" s="23">
        <v>20000</v>
      </c>
      <c r="O13" s="23">
        <v>100000</v>
      </c>
      <c r="P13" s="656">
        <v>0</v>
      </c>
      <c r="Q13" s="23">
        <v>0</v>
      </c>
      <c r="R13" s="658">
        <f t="shared" si="4"/>
        <v>0</v>
      </c>
      <c r="S13" s="23">
        <v>0</v>
      </c>
      <c r="T13" s="656">
        <v>0</v>
      </c>
      <c r="U13" s="23">
        <v>0</v>
      </c>
      <c r="V13" s="410">
        <f t="shared" si="5"/>
        <v>0</v>
      </c>
      <c r="W13" s="23">
        <v>0</v>
      </c>
      <c r="X13" s="656">
        <v>0</v>
      </c>
      <c r="Y13" s="23">
        <v>0</v>
      </c>
      <c r="Z13" s="410">
        <f t="shared" si="6"/>
        <v>0</v>
      </c>
      <c r="AA13" s="23">
        <v>0</v>
      </c>
      <c r="AB13" s="23">
        <f t="shared" si="7"/>
        <v>0</v>
      </c>
    </row>
    <row r="14" spans="1:28" ht="16.5" customHeight="1">
      <c r="A14" s="1309"/>
      <c r="B14" s="21" t="s">
        <v>574</v>
      </c>
      <c r="C14" s="25" t="s">
        <v>332</v>
      </c>
      <c r="D14" s="25">
        <v>2</v>
      </c>
      <c r="E14" s="25" t="s">
        <v>340</v>
      </c>
      <c r="F14" s="376" t="s">
        <v>430</v>
      </c>
      <c r="G14" s="26">
        <v>60000</v>
      </c>
      <c r="H14" s="26">
        <v>30000</v>
      </c>
      <c r="I14" s="23">
        <v>31000</v>
      </c>
      <c r="J14" s="23">
        <v>30000</v>
      </c>
      <c r="K14" s="23">
        <v>20000</v>
      </c>
      <c r="L14" s="23">
        <v>20000</v>
      </c>
      <c r="M14" s="23">
        <v>50000</v>
      </c>
      <c r="N14" s="23">
        <v>20000</v>
      </c>
      <c r="O14" s="23">
        <v>100000</v>
      </c>
      <c r="P14" s="656">
        <v>0</v>
      </c>
      <c r="Q14" s="23">
        <v>0</v>
      </c>
      <c r="R14" s="658">
        <f t="shared" si="4"/>
        <v>0</v>
      </c>
      <c r="S14" s="23">
        <v>0</v>
      </c>
      <c r="T14" s="656">
        <v>0</v>
      </c>
      <c r="U14" s="23">
        <v>0</v>
      </c>
      <c r="V14" s="410">
        <f t="shared" si="5"/>
        <v>0</v>
      </c>
      <c r="W14" s="23">
        <v>0</v>
      </c>
      <c r="X14" s="656">
        <v>0</v>
      </c>
      <c r="Y14" s="23">
        <v>0</v>
      </c>
      <c r="Z14" s="410">
        <f t="shared" si="6"/>
        <v>0</v>
      </c>
      <c r="AA14" s="23">
        <v>0</v>
      </c>
      <c r="AB14" s="23">
        <f t="shared" si="7"/>
        <v>0</v>
      </c>
    </row>
    <row r="15" spans="1:28" ht="16.5" customHeight="1">
      <c r="A15" s="1309"/>
      <c r="B15" s="21" t="s">
        <v>574</v>
      </c>
      <c r="C15" s="25" t="s">
        <v>332</v>
      </c>
      <c r="D15" s="25">
        <v>2</v>
      </c>
      <c r="E15" s="25" t="s">
        <v>341</v>
      </c>
      <c r="F15" s="376" t="s">
        <v>342</v>
      </c>
      <c r="G15" s="27">
        <v>0</v>
      </c>
      <c r="H15" s="26">
        <v>10000</v>
      </c>
      <c r="I15" s="23">
        <v>10000</v>
      </c>
      <c r="J15" s="23">
        <v>0</v>
      </c>
      <c r="K15" s="23">
        <v>0</v>
      </c>
      <c r="L15" s="23">
        <v>0</v>
      </c>
      <c r="M15" s="23">
        <v>0</v>
      </c>
      <c r="N15" s="23">
        <v>5000</v>
      </c>
      <c r="O15" s="23">
        <v>20000</v>
      </c>
      <c r="P15" s="656">
        <v>0</v>
      </c>
      <c r="Q15" s="23">
        <v>0</v>
      </c>
      <c r="R15" s="658">
        <f t="shared" si="4"/>
        <v>0</v>
      </c>
      <c r="S15" s="23">
        <v>0</v>
      </c>
      <c r="T15" s="656">
        <v>0</v>
      </c>
      <c r="U15" s="23">
        <v>0</v>
      </c>
      <c r="V15" s="410">
        <f t="shared" si="5"/>
        <v>0</v>
      </c>
      <c r="W15" s="23">
        <v>0</v>
      </c>
      <c r="X15" s="656">
        <v>0</v>
      </c>
      <c r="Y15" s="23">
        <v>0</v>
      </c>
      <c r="Z15" s="410">
        <f t="shared" si="6"/>
        <v>0</v>
      </c>
      <c r="AA15" s="23">
        <v>0</v>
      </c>
      <c r="AB15" s="23">
        <f t="shared" si="7"/>
        <v>0</v>
      </c>
    </row>
    <row r="16" spans="1:28" ht="16.5" customHeight="1">
      <c r="A16" s="1309"/>
      <c r="B16" s="21" t="s">
        <v>574</v>
      </c>
      <c r="C16" s="25" t="s">
        <v>332</v>
      </c>
      <c r="D16" s="25">
        <v>2</v>
      </c>
      <c r="E16" s="25" t="s">
        <v>575</v>
      </c>
      <c r="F16" s="376" t="s">
        <v>576</v>
      </c>
      <c r="G16" s="27">
        <v>0</v>
      </c>
      <c r="H16" s="26">
        <v>0</v>
      </c>
      <c r="I16" s="23">
        <v>0</v>
      </c>
      <c r="J16" s="23">
        <v>0</v>
      </c>
      <c r="K16" s="23">
        <v>0</v>
      </c>
      <c r="L16" s="23">
        <v>0</v>
      </c>
      <c r="M16" s="23">
        <v>0</v>
      </c>
      <c r="N16" s="23">
        <v>5000</v>
      </c>
      <c r="O16" s="23"/>
      <c r="P16" s="656">
        <v>0</v>
      </c>
      <c r="Q16" s="23">
        <v>0</v>
      </c>
      <c r="R16" s="658">
        <f>P16-Q16</f>
        <v>0</v>
      </c>
      <c r="S16" s="23">
        <v>0</v>
      </c>
      <c r="T16" s="656">
        <v>0</v>
      </c>
      <c r="U16" s="23">
        <v>0</v>
      </c>
      <c r="V16" s="410">
        <f>T16-U16</f>
        <v>0</v>
      </c>
      <c r="W16" s="23">
        <v>0</v>
      </c>
      <c r="X16" s="656">
        <v>0</v>
      </c>
      <c r="Y16" s="23">
        <v>0</v>
      </c>
      <c r="Z16" s="410">
        <f>X16-Y16</f>
        <v>0</v>
      </c>
      <c r="AA16" s="23">
        <v>0</v>
      </c>
      <c r="AB16" s="23">
        <f>P16+T16+X16</f>
        <v>0</v>
      </c>
    </row>
    <row r="17" spans="1:28" ht="16.5" customHeight="1">
      <c r="A17" s="1309"/>
      <c r="B17" s="21" t="s">
        <v>574</v>
      </c>
      <c r="C17" s="25" t="s">
        <v>332</v>
      </c>
      <c r="D17" s="25">
        <v>2</v>
      </c>
      <c r="E17" s="25" t="s">
        <v>348</v>
      </c>
      <c r="F17" s="376" t="s">
        <v>349</v>
      </c>
      <c r="G17" s="27">
        <v>0</v>
      </c>
      <c r="H17" s="26">
        <v>10000</v>
      </c>
      <c r="I17" s="23">
        <v>11000</v>
      </c>
      <c r="J17" s="23">
        <v>0</v>
      </c>
      <c r="K17" s="23">
        <v>0</v>
      </c>
      <c r="L17" s="23">
        <v>0</v>
      </c>
      <c r="M17" s="23">
        <v>0</v>
      </c>
      <c r="N17" s="23">
        <v>0</v>
      </c>
      <c r="O17" s="23"/>
      <c r="P17" s="656">
        <v>0</v>
      </c>
      <c r="Q17" s="23">
        <v>0</v>
      </c>
      <c r="R17" s="658">
        <f t="shared" si="4"/>
        <v>0</v>
      </c>
      <c r="S17" s="23">
        <v>0</v>
      </c>
      <c r="T17" s="656">
        <v>0</v>
      </c>
      <c r="U17" s="23">
        <v>0</v>
      </c>
      <c r="V17" s="410">
        <f t="shared" si="5"/>
        <v>0</v>
      </c>
      <c r="W17" s="23">
        <v>0</v>
      </c>
      <c r="X17" s="656">
        <v>0</v>
      </c>
      <c r="Y17" s="23">
        <v>0</v>
      </c>
      <c r="Z17" s="410">
        <f t="shared" si="6"/>
        <v>0</v>
      </c>
      <c r="AA17" s="23">
        <v>0</v>
      </c>
      <c r="AB17" s="23">
        <f t="shared" si="7"/>
        <v>0</v>
      </c>
    </row>
    <row r="18" spans="1:28" ht="16.5" customHeight="1" thickBot="1">
      <c r="A18" s="1309"/>
      <c r="B18" s="21" t="s">
        <v>574</v>
      </c>
      <c r="C18" s="25" t="s">
        <v>332</v>
      </c>
      <c r="D18" s="25">
        <v>2</v>
      </c>
      <c r="E18" s="25" t="s">
        <v>402</v>
      </c>
      <c r="F18" s="376" t="s">
        <v>577</v>
      </c>
      <c r="G18" s="27">
        <v>0</v>
      </c>
      <c r="H18" s="26">
        <v>0</v>
      </c>
      <c r="I18" s="23">
        <v>0</v>
      </c>
      <c r="J18" s="23">
        <v>0</v>
      </c>
      <c r="K18" s="23">
        <v>0</v>
      </c>
      <c r="L18" s="23">
        <v>0</v>
      </c>
      <c r="M18" s="23">
        <v>0</v>
      </c>
      <c r="N18" s="23">
        <v>5000</v>
      </c>
      <c r="O18" s="23"/>
      <c r="P18" s="656">
        <v>0</v>
      </c>
      <c r="Q18" s="23">
        <v>0</v>
      </c>
      <c r="R18" s="659">
        <f>P18-Q18</f>
        <v>0</v>
      </c>
      <c r="S18" s="597">
        <v>0</v>
      </c>
      <c r="T18" s="656">
        <v>0</v>
      </c>
      <c r="U18" s="23">
        <v>0</v>
      </c>
      <c r="V18" s="414">
        <f>T18-U18</f>
        <v>0</v>
      </c>
      <c r="W18" s="597">
        <v>0</v>
      </c>
      <c r="X18" s="656">
        <v>0</v>
      </c>
      <c r="Y18" s="23">
        <v>0</v>
      </c>
      <c r="Z18" s="414">
        <f>X18-Y18</f>
        <v>0</v>
      </c>
      <c r="AA18" s="597">
        <v>0</v>
      </c>
      <c r="AB18" s="597">
        <f>P18+T18+X18</f>
        <v>0</v>
      </c>
    </row>
    <row r="19" spans="1:28" ht="16.5" customHeight="1" thickBot="1">
      <c r="A19" s="1309"/>
      <c r="B19" s="28" t="s">
        <v>331</v>
      </c>
      <c r="C19" s="28" t="s">
        <v>332</v>
      </c>
      <c r="D19" s="28">
        <v>2</v>
      </c>
      <c r="E19" s="29" t="s">
        <v>398</v>
      </c>
      <c r="F19" s="30" t="s">
        <v>399</v>
      </c>
      <c r="G19" s="15">
        <f aca="true" t="shared" si="8" ref="G19:AB19">SUM(G20:G24)</f>
        <v>120000</v>
      </c>
      <c r="H19" s="15">
        <f t="shared" si="8"/>
        <v>123000</v>
      </c>
      <c r="I19" s="15">
        <f t="shared" si="8"/>
        <v>189000</v>
      </c>
      <c r="J19" s="15">
        <f t="shared" si="8"/>
        <v>110000</v>
      </c>
      <c r="K19" s="15">
        <f t="shared" si="8"/>
        <v>100000</v>
      </c>
      <c r="L19" s="15">
        <f t="shared" si="8"/>
        <v>20000</v>
      </c>
      <c r="M19" s="15">
        <f t="shared" si="8"/>
        <v>20000</v>
      </c>
      <c r="N19" s="15">
        <f t="shared" si="8"/>
        <v>13000</v>
      </c>
      <c r="O19" s="15">
        <f t="shared" si="8"/>
        <v>150000</v>
      </c>
      <c r="P19" s="485">
        <f t="shared" si="8"/>
        <v>0</v>
      </c>
      <c r="Q19" s="15">
        <f t="shared" si="8"/>
        <v>0</v>
      </c>
      <c r="R19" s="660">
        <f t="shared" si="8"/>
        <v>0</v>
      </c>
      <c r="S19" s="15">
        <f>SUM(S20:S24)</f>
        <v>0</v>
      </c>
      <c r="T19" s="331">
        <f>SUM(T20:T24)</f>
        <v>0</v>
      </c>
      <c r="U19" s="661">
        <f t="shared" si="8"/>
        <v>0</v>
      </c>
      <c r="V19" s="408">
        <f t="shared" si="8"/>
        <v>0</v>
      </c>
      <c r="W19" s="15">
        <f t="shared" si="8"/>
        <v>0</v>
      </c>
      <c r="X19" s="331">
        <f t="shared" si="8"/>
        <v>0</v>
      </c>
      <c r="Y19" s="332">
        <f t="shared" si="8"/>
        <v>0</v>
      </c>
      <c r="Z19" s="408">
        <f t="shared" si="8"/>
        <v>0</v>
      </c>
      <c r="AA19" s="15">
        <f t="shared" si="8"/>
        <v>0</v>
      </c>
      <c r="AB19" s="15">
        <f t="shared" si="8"/>
        <v>0</v>
      </c>
    </row>
    <row r="20" spans="1:28" ht="16.5" customHeight="1">
      <c r="A20" s="1309"/>
      <c r="B20" s="17" t="s">
        <v>574</v>
      </c>
      <c r="C20" s="21" t="s">
        <v>332</v>
      </c>
      <c r="D20" s="21">
        <v>2</v>
      </c>
      <c r="E20" s="21" t="s">
        <v>350</v>
      </c>
      <c r="F20" s="375" t="s">
        <v>351</v>
      </c>
      <c r="G20" s="27">
        <v>0</v>
      </c>
      <c r="H20" s="26">
        <v>20000</v>
      </c>
      <c r="I20" s="23">
        <v>21000</v>
      </c>
      <c r="J20" s="23">
        <v>20000</v>
      </c>
      <c r="K20" s="23">
        <v>20000</v>
      </c>
      <c r="L20" s="23">
        <v>10000</v>
      </c>
      <c r="M20" s="23">
        <v>10000</v>
      </c>
      <c r="N20" s="23">
        <v>2000</v>
      </c>
      <c r="O20" s="23">
        <v>50000</v>
      </c>
      <c r="P20" s="656">
        <v>0</v>
      </c>
      <c r="Q20" s="23">
        <v>0</v>
      </c>
      <c r="R20" s="658">
        <f>P20-Q20</f>
        <v>0</v>
      </c>
      <c r="S20" s="23">
        <v>0</v>
      </c>
      <c r="T20" s="656">
        <v>0</v>
      </c>
      <c r="U20" s="23">
        <v>0</v>
      </c>
      <c r="V20" s="409">
        <f>T20-U20</f>
        <v>0</v>
      </c>
      <c r="W20" s="23">
        <v>0</v>
      </c>
      <c r="X20" s="656">
        <v>0</v>
      </c>
      <c r="Y20" s="23">
        <v>0</v>
      </c>
      <c r="Z20" s="409">
        <f>X20-Y20</f>
        <v>0</v>
      </c>
      <c r="AA20" s="23">
        <v>0</v>
      </c>
      <c r="AB20" s="19">
        <f>P20+T20+X20</f>
        <v>0</v>
      </c>
    </row>
    <row r="21" spans="1:28" ht="16.5" customHeight="1">
      <c r="A21" s="1309"/>
      <c r="B21" s="21" t="s">
        <v>574</v>
      </c>
      <c r="C21" s="25" t="s">
        <v>332</v>
      </c>
      <c r="D21" s="25">
        <v>2</v>
      </c>
      <c r="E21" s="25" t="s">
        <v>352</v>
      </c>
      <c r="F21" s="376" t="s">
        <v>353</v>
      </c>
      <c r="G21" s="26">
        <v>100000</v>
      </c>
      <c r="H21" s="26">
        <v>59000</v>
      </c>
      <c r="I21" s="23">
        <v>105000</v>
      </c>
      <c r="J21" s="23">
        <v>30000</v>
      </c>
      <c r="K21" s="23">
        <v>20000</v>
      </c>
      <c r="L21" s="23">
        <v>10000</v>
      </c>
      <c r="M21" s="23">
        <v>10000</v>
      </c>
      <c r="N21" s="23">
        <v>5000</v>
      </c>
      <c r="O21" s="23">
        <v>100000</v>
      </c>
      <c r="P21" s="656">
        <v>0</v>
      </c>
      <c r="Q21" s="23">
        <v>0</v>
      </c>
      <c r="R21" s="658">
        <f>P21-Q21</f>
        <v>0</v>
      </c>
      <c r="S21" s="23">
        <v>0</v>
      </c>
      <c r="T21" s="656">
        <v>0</v>
      </c>
      <c r="U21" s="23">
        <v>0</v>
      </c>
      <c r="V21" s="410">
        <f>T21-U21</f>
        <v>0</v>
      </c>
      <c r="W21" s="23">
        <v>0</v>
      </c>
      <c r="X21" s="656">
        <v>0</v>
      </c>
      <c r="Y21" s="23">
        <v>0</v>
      </c>
      <c r="Z21" s="410">
        <f>X21-Y21</f>
        <v>0</v>
      </c>
      <c r="AA21" s="23">
        <v>0</v>
      </c>
      <c r="AB21" s="23">
        <f>P21+T21+X21</f>
        <v>0</v>
      </c>
    </row>
    <row r="22" spans="1:28" ht="16.5" customHeight="1">
      <c r="A22" s="1309"/>
      <c r="B22" s="21" t="s">
        <v>574</v>
      </c>
      <c r="C22" s="25" t="s">
        <v>332</v>
      </c>
      <c r="D22" s="25">
        <v>2</v>
      </c>
      <c r="E22" s="25" t="s">
        <v>354</v>
      </c>
      <c r="F22" s="376" t="s">
        <v>355</v>
      </c>
      <c r="G22" s="26">
        <v>20000</v>
      </c>
      <c r="H22" s="26">
        <v>15000</v>
      </c>
      <c r="I22" s="23">
        <v>16000</v>
      </c>
      <c r="J22" s="23">
        <v>20000</v>
      </c>
      <c r="K22" s="23">
        <v>20000</v>
      </c>
      <c r="L22" s="23">
        <v>0</v>
      </c>
      <c r="M22" s="23">
        <v>0</v>
      </c>
      <c r="N22" s="23">
        <v>2000</v>
      </c>
      <c r="O22" s="23"/>
      <c r="P22" s="656">
        <v>0</v>
      </c>
      <c r="Q22" s="23">
        <v>0</v>
      </c>
      <c r="R22" s="658">
        <f>P22-Q22</f>
        <v>0</v>
      </c>
      <c r="S22" s="23">
        <v>0</v>
      </c>
      <c r="T22" s="656">
        <v>0</v>
      </c>
      <c r="U22" s="23">
        <v>0</v>
      </c>
      <c r="V22" s="410">
        <f>T22-U22</f>
        <v>0</v>
      </c>
      <c r="W22" s="23">
        <v>0</v>
      </c>
      <c r="X22" s="656">
        <v>0</v>
      </c>
      <c r="Y22" s="23">
        <v>0</v>
      </c>
      <c r="Z22" s="410">
        <f>X22-Y22</f>
        <v>0</v>
      </c>
      <c r="AA22" s="23">
        <v>0</v>
      </c>
      <c r="AB22" s="23">
        <f>P22+T22+X22</f>
        <v>0</v>
      </c>
    </row>
    <row r="23" spans="1:28" ht="16.5" customHeight="1">
      <c r="A23" s="1309"/>
      <c r="B23" s="21" t="s">
        <v>574</v>
      </c>
      <c r="C23" s="31" t="s">
        <v>332</v>
      </c>
      <c r="D23" s="31">
        <v>2</v>
      </c>
      <c r="E23" s="31" t="s">
        <v>356</v>
      </c>
      <c r="F23" s="377" t="s">
        <v>357</v>
      </c>
      <c r="G23" s="32">
        <v>0</v>
      </c>
      <c r="H23" s="33">
        <v>14000</v>
      </c>
      <c r="I23" s="23">
        <v>31000</v>
      </c>
      <c r="J23" s="23">
        <v>20000</v>
      </c>
      <c r="K23" s="23">
        <v>20000</v>
      </c>
      <c r="L23" s="23">
        <v>0</v>
      </c>
      <c r="M23" s="23">
        <v>0</v>
      </c>
      <c r="N23" s="23">
        <v>2000</v>
      </c>
      <c r="O23" s="23"/>
      <c r="P23" s="656">
        <v>0</v>
      </c>
      <c r="Q23" s="23">
        <v>0</v>
      </c>
      <c r="R23" s="658">
        <f>P23-Q23</f>
        <v>0</v>
      </c>
      <c r="S23" s="23">
        <v>0</v>
      </c>
      <c r="T23" s="656">
        <v>0</v>
      </c>
      <c r="U23" s="23">
        <v>0</v>
      </c>
      <c r="V23" s="410">
        <f>T23-U23</f>
        <v>0</v>
      </c>
      <c r="W23" s="23">
        <v>0</v>
      </c>
      <c r="X23" s="656">
        <v>0</v>
      </c>
      <c r="Y23" s="23">
        <v>0</v>
      </c>
      <c r="Z23" s="410">
        <f>X23-Y23</f>
        <v>0</v>
      </c>
      <c r="AA23" s="23">
        <v>0</v>
      </c>
      <c r="AB23" s="23">
        <f>P23+T23+X23</f>
        <v>0</v>
      </c>
    </row>
    <row r="24" spans="1:28" ht="16.5" customHeight="1" thickBot="1">
      <c r="A24" s="1309"/>
      <c r="B24" s="21" t="s">
        <v>574</v>
      </c>
      <c r="C24" s="31" t="s">
        <v>332</v>
      </c>
      <c r="D24" s="31">
        <v>2</v>
      </c>
      <c r="E24" s="31" t="s">
        <v>358</v>
      </c>
      <c r="F24" s="377" t="s">
        <v>359</v>
      </c>
      <c r="G24" s="32">
        <v>0</v>
      </c>
      <c r="H24" s="33">
        <v>15000</v>
      </c>
      <c r="I24" s="23">
        <v>16000</v>
      </c>
      <c r="J24" s="23">
        <v>20000</v>
      </c>
      <c r="K24" s="23">
        <v>20000</v>
      </c>
      <c r="L24" s="23">
        <v>0</v>
      </c>
      <c r="M24" s="23">
        <v>0</v>
      </c>
      <c r="N24" s="23">
        <v>2000</v>
      </c>
      <c r="O24" s="23"/>
      <c r="P24" s="656">
        <v>0</v>
      </c>
      <c r="Q24" s="23">
        <v>0</v>
      </c>
      <c r="R24" s="658">
        <f>P24-Q24</f>
        <v>0</v>
      </c>
      <c r="S24" s="23">
        <v>0</v>
      </c>
      <c r="T24" s="656">
        <v>0</v>
      </c>
      <c r="U24" s="23">
        <v>0</v>
      </c>
      <c r="V24" s="411">
        <f>T24-U24</f>
        <v>0</v>
      </c>
      <c r="W24" s="23">
        <v>0</v>
      </c>
      <c r="X24" s="656">
        <v>0</v>
      </c>
      <c r="Y24" s="23">
        <v>0</v>
      </c>
      <c r="Z24" s="411">
        <f>X24-Y24</f>
        <v>0</v>
      </c>
      <c r="AA24" s="23">
        <v>0</v>
      </c>
      <c r="AB24" s="23">
        <f>P24+T24+X24</f>
        <v>0</v>
      </c>
    </row>
    <row r="25" spans="1:28" ht="16.5" customHeight="1" thickBot="1">
      <c r="A25" s="1309"/>
      <c r="B25" s="28" t="s">
        <v>331</v>
      </c>
      <c r="C25" s="28" t="s">
        <v>332</v>
      </c>
      <c r="D25" s="28">
        <v>2</v>
      </c>
      <c r="E25" s="29" t="s">
        <v>2</v>
      </c>
      <c r="F25" s="30" t="s">
        <v>3</v>
      </c>
      <c r="G25" s="15">
        <f aca="true" t="shared" si="9" ref="G25:AB25">SUM(G26:G27)</f>
        <v>150000</v>
      </c>
      <c r="H25" s="15">
        <f t="shared" si="9"/>
        <v>150000</v>
      </c>
      <c r="I25" s="15">
        <f t="shared" si="9"/>
        <v>100000</v>
      </c>
      <c r="J25" s="15">
        <f t="shared" si="9"/>
        <v>150000</v>
      </c>
      <c r="K25" s="15">
        <f t="shared" si="9"/>
        <v>70000</v>
      </c>
      <c r="L25" s="15">
        <f t="shared" si="9"/>
        <v>40000</v>
      </c>
      <c r="M25" s="15">
        <f>SUM(M26:M27)</f>
        <v>140000</v>
      </c>
      <c r="N25" s="15">
        <f>SUM(N26:N27)</f>
        <v>100000</v>
      </c>
      <c r="O25" s="15">
        <f>SUM(O26:O27)</f>
        <v>100000</v>
      </c>
      <c r="P25" s="485">
        <f t="shared" si="9"/>
        <v>0</v>
      </c>
      <c r="Q25" s="15">
        <f t="shared" si="9"/>
        <v>0</v>
      </c>
      <c r="R25" s="660">
        <f t="shared" si="9"/>
        <v>0</v>
      </c>
      <c r="S25" s="15">
        <f t="shared" si="9"/>
        <v>0</v>
      </c>
      <c r="T25" s="331">
        <f t="shared" si="9"/>
        <v>0</v>
      </c>
      <c r="U25" s="332">
        <f t="shared" si="9"/>
        <v>0</v>
      </c>
      <c r="V25" s="408">
        <f t="shared" si="9"/>
        <v>0</v>
      </c>
      <c r="W25" s="15">
        <f t="shared" si="9"/>
        <v>0</v>
      </c>
      <c r="X25" s="331">
        <f t="shared" si="9"/>
        <v>0</v>
      </c>
      <c r="Y25" s="332">
        <f t="shared" si="9"/>
        <v>0</v>
      </c>
      <c r="Z25" s="408">
        <f t="shared" si="9"/>
        <v>0</v>
      </c>
      <c r="AA25" s="15">
        <f t="shared" si="9"/>
        <v>0</v>
      </c>
      <c r="AB25" s="15">
        <f t="shared" si="9"/>
        <v>0</v>
      </c>
    </row>
    <row r="26" spans="1:28" ht="16.5" customHeight="1">
      <c r="A26" s="1309"/>
      <c r="B26" s="17" t="s">
        <v>574</v>
      </c>
      <c r="C26" s="17" t="s">
        <v>332</v>
      </c>
      <c r="D26" s="17">
        <v>2</v>
      </c>
      <c r="E26" s="17" t="s">
        <v>362</v>
      </c>
      <c r="F26" s="46" t="s">
        <v>279</v>
      </c>
      <c r="G26" s="313">
        <v>150000</v>
      </c>
      <c r="H26" s="113">
        <v>150000</v>
      </c>
      <c r="I26" s="19">
        <v>100000</v>
      </c>
      <c r="J26" s="19">
        <v>100000</v>
      </c>
      <c r="K26" s="19">
        <v>40000</v>
      </c>
      <c r="L26" s="19">
        <v>20000</v>
      </c>
      <c r="M26" s="19">
        <v>110000</v>
      </c>
      <c r="N26" s="19">
        <v>80000</v>
      </c>
      <c r="O26" s="19">
        <v>50000</v>
      </c>
      <c r="P26" s="656">
        <v>0</v>
      </c>
      <c r="Q26" s="23">
        <v>0</v>
      </c>
      <c r="R26" s="655">
        <f>P26-Q26</f>
        <v>0</v>
      </c>
      <c r="S26" s="23">
        <v>0</v>
      </c>
      <c r="T26" s="656">
        <v>0</v>
      </c>
      <c r="U26" s="23">
        <v>0</v>
      </c>
      <c r="V26" s="409">
        <f>T26-U26</f>
        <v>0</v>
      </c>
      <c r="W26" s="19">
        <v>0</v>
      </c>
      <c r="X26" s="656">
        <v>0</v>
      </c>
      <c r="Y26" s="23">
        <v>0</v>
      </c>
      <c r="Z26" s="409">
        <f>X26-Y26</f>
        <v>0</v>
      </c>
      <c r="AA26" s="19">
        <v>0</v>
      </c>
      <c r="AB26" s="19">
        <f>P26+T26+X26</f>
        <v>0</v>
      </c>
    </row>
    <row r="27" spans="1:28" ht="16.5" customHeight="1" thickBot="1">
      <c r="A27" s="1309"/>
      <c r="B27" s="21" t="s">
        <v>574</v>
      </c>
      <c r="C27" s="35" t="s">
        <v>332</v>
      </c>
      <c r="D27" s="35">
        <v>2</v>
      </c>
      <c r="E27" s="35" t="s">
        <v>280</v>
      </c>
      <c r="F27" s="48" t="s">
        <v>281</v>
      </c>
      <c r="G27" s="311">
        <v>0</v>
      </c>
      <c r="H27" s="109">
        <v>0</v>
      </c>
      <c r="I27" s="312">
        <v>0</v>
      </c>
      <c r="J27" s="312">
        <v>50000</v>
      </c>
      <c r="K27" s="312">
        <v>30000</v>
      </c>
      <c r="L27" s="312">
        <v>20000</v>
      </c>
      <c r="M27" s="312">
        <v>30000</v>
      </c>
      <c r="N27" s="312">
        <v>20000</v>
      </c>
      <c r="O27" s="312">
        <v>50000</v>
      </c>
      <c r="P27" s="656">
        <v>0</v>
      </c>
      <c r="Q27" s="23">
        <v>0</v>
      </c>
      <c r="R27" s="662">
        <f>P27-Q27</f>
        <v>0</v>
      </c>
      <c r="S27" s="23">
        <v>0</v>
      </c>
      <c r="T27" s="656">
        <v>0</v>
      </c>
      <c r="U27" s="23">
        <v>0</v>
      </c>
      <c r="V27" s="414">
        <f>T27-U27</f>
        <v>0</v>
      </c>
      <c r="W27" s="37">
        <v>0</v>
      </c>
      <c r="X27" s="656">
        <v>0</v>
      </c>
      <c r="Y27" s="23">
        <v>0</v>
      </c>
      <c r="Z27" s="414">
        <f>X27-Y27</f>
        <v>0</v>
      </c>
      <c r="AA27" s="37">
        <v>0</v>
      </c>
      <c r="AB27" s="23">
        <f>P27+T27+X27</f>
        <v>0</v>
      </c>
    </row>
    <row r="28" spans="1:28" ht="16.5" customHeight="1" thickBot="1">
      <c r="A28" s="1309"/>
      <c r="B28" s="28" t="s">
        <v>331</v>
      </c>
      <c r="C28" s="28" t="s">
        <v>332</v>
      </c>
      <c r="D28" s="28">
        <v>2</v>
      </c>
      <c r="E28" s="29" t="s">
        <v>0</v>
      </c>
      <c r="F28" s="34" t="s">
        <v>1</v>
      </c>
      <c r="G28" s="15">
        <f aca="true" t="shared" si="10" ref="G28:AB28">SUM(G29)</f>
        <v>20000</v>
      </c>
      <c r="H28" s="15">
        <f t="shared" si="10"/>
        <v>30000</v>
      </c>
      <c r="I28" s="15">
        <f t="shared" si="10"/>
        <v>15000</v>
      </c>
      <c r="J28" s="15">
        <f t="shared" si="10"/>
        <v>20000</v>
      </c>
      <c r="K28" s="15">
        <f t="shared" si="10"/>
        <v>20000</v>
      </c>
      <c r="L28" s="15">
        <f t="shared" si="10"/>
        <v>10000</v>
      </c>
      <c r="M28" s="15">
        <f t="shared" si="10"/>
        <v>20000</v>
      </c>
      <c r="N28" s="15">
        <f t="shared" si="10"/>
        <v>17000</v>
      </c>
      <c r="O28" s="15">
        <f t="shared" si="10"/>
        <v>20000</v>
      </c>
      <c r="P28" s="485">
        <f t="shared" si="10"/>
        <v>0</v>
      </c>
      <c r="Q28" s="15">
        <f t="shared" si="10"/>
        <v>0</v>
      </c>
      <c r="R28" s="660">
        <f t="shared" si="10"/>
        <v>0</v>
      </c>
      <c r="S28" s="15">
        <f t="shared" si="10"/>
        <v>0</v>
      </c>
      <c r="T28" s="331">
        <f t="shared" si="10"/>
        <v>0</v>
      </c>
      <c r="U28" s="332">
        <f t="shared" si="10"/>
        <v>0</v>
      </c>
      <c r="V28" s="408">
        <f t="shared" si="10"/>
        <v>0</v>
      </c>
      <c r="W28" s="15">
        <f t="shared" si="10"/>
        <v>0</v>
      </c>
      <c r="X28" s="331">
        <f t="shared" si="10"/>
        <v>0</v>
      </c>
      <c r="Y28" s="332">
        <f t="shared" si="10"/>
        <v>0</v>
      </c>
      <c r="Z28" s="408">
        <f t="shared" si="10"/>
        <v>0</v>
      </c>
      <c r="AA28" s="15">
        <f t="shared" si="10"/>
        <v>0</v>
      </c>
      <c r="AB28" s="15">
        <f t="shared" si="10"/>
        <v>0</v>
      </c>
    </row>
    <row r="29" spans="1:28" ht="16.5" customHeight="1" thickBot="1">
      <c r="A29" s="1309"/>
      <c r="B29" s="17" t="s">
        <v>574</v>
      </c>
      <c r="C29" s="35" t="s">
        <v>332</v>
      </c>
      <c r="D29" s="35">
        <v>2</v>
      </c>
      <c r="E29" s="35" t="s">
        <v>360</v>
      </c>
      <c r="F29" s="378" t="s">
        <v>431</v>
      </c>
      <c r="G29" s="36">
        <v>20000</v>
      </c>
      <c r="H29" s="36">
        <v>30000</v>
      </c>
      <c r="I29" s="37">
        <v>15000</v>
      </c>
      <c r="J29" s="37">
        <v>20000</v>
      </c>
      <c r="K29" s="37">
        <v>20000</v>
      </c>
      <c r="L29" s="37">
        <v>10000</v>
      </c>
      <c r="M29" s="37">
        <v>20000</v>
      </c>
      <c r="N29" s="37">
        <v>17000</v>
      </c>
      <c r="O29" s="37">
        <v>20000</v>
      </c>
      <c r="P29" s="656">
        <v>0</v>
      </c>
      <c r="Q29" s="23">
        <v>0</v>
      </c>
      <c r="R29" s="663">
        <f>P29-Q29</f>
        <v>0</v>
      </c>
      <c r="S29" s="23">
        <v>0</v>
      </c>
      <c r="T29" s="656">
        <v>0</v>
      </c>
      <c r="U29" s="23">
        <v>0</v>
      </c>
      <c r="V29" s="412">
        <f>T29-U29</f>
        <v>0</v>
      </c>
      <c r="W29" s="19">
        <v>0</v>
      </c>
      <c r="X29" s="656">
        <v>0</v>
      </c>
      <c r="Y29" s="23">
        <v>0</v>
      </c>
      <c r="Z29" s="412">
        <f>X29-Y29</f>
        <v>0</v>
      </c>
      <c r="AA29" s="19">
        <v>0</v>
      </c>
      <c r="AB29" s="19">
        <f>P29+T29+X29</f>
        <v>0</v>
      </c>
    </row>
    <row r="30" spans="1:28" ht="16.5" customHeight="1" thickBot="1">
      <c r="A30" s="1309"/>
      <c r="B30" s="28" t="s">
        <v>331</v>
      </c>
      <c r="C30" s="28" t="s">
        <v>332</v>
      </c>
      <c r="D30" s="28">
        <v>2</v>
      </c>
      <c r="E30" s="29" t="s">
        <v>47</v>
      </c>
      <c r="F30" s="34" t="s">
        <v>48</v>
      </c>
      <c r="G30" s="15">
        <f aca="true" t="shared" si="11" ref="G30:AB30">SUM(G31)</f>
        <v>0</v>
      </c>
      <c r="H30" s="15">
        <f t="shared" si="11"/>
        <v>0</v>
      </c>
      <c r="I30" s="15">
        <f t="shared" si="11"/>
        <v>0</v>
      </c>
      <c r="J30" s="15">
        <f t="shared" si="11"/>
        <v>0</v>
      </c>
      <c r="K30" s="15">
        <f t="shared" si="11"/>
        <v>20000</v>
      </c>
      <c r="L30" s="15">
        <f t="shared" si="11"/>
        <v>10000</v>
      </c>
      <c r="M30" s="15">
        <f t="shared" si="11"/>
        <v>20000</v>
      </c>
      <c r="N30" s="15">
        <f t="shared" si="11"/>
        <v>20000</v>
      </c>
      <c r="O30" s="15">
        <f t="shared" si="11"/>
        <v>10000</v>
      </c>
      <c r="P30" s="485">
        <f t="shared" si="11"/>
        <v>0</v>
      </c>
      <c r="Q30" s="15">
        <f t="shared" si="11"/>
        <v>0</v>
      </c>
      <c r="R30" s="660">
        <f t="shared" si="11"/>
        <v>0</v>
      </c>
      <c r="S30" s="15">
        <f t="shared" si="11"/>
        <v>0</v>
      </c>
      <c r="T30" s="331">
        <f t="shared" si="11"/>
        <v>0</v>
      </c>
      <c r="U30" s="332">
        <f t="shared" si="11"/>
        <v>0</v>
      </c>
      <c r="V30" s="408">
        <f t="shared" si="11"/>
        <v>0</v>
      </c>
      <c r="W30" s="15">
        <f t="shared" si="11"/>
        <v>0</v>
      </c>
      <c r="X30" s="331">
        <f t="shared" si="11"/>
        <v>0</v>
      </c>
      <c r="Y30" s="332">
        <f t="shared" si="11"/>
        <v>0</v>
      </c>
      <c r="Z30" s="408">
        <f t="shared" si="11"/>
        <v>0</v>
      </c>
      <c r="AA30" s="15">
        <f t="shared" si="11"/>
        <v>0</v>
      </c>
      <c r="AB30" s="15">
        <f t="shared" si="11"/>
        <v>0</v>
      </c>
    </row>
    <row r="31" spans="1:28" ht="16.5" customHeight="1" thickBot="1">
      <c r="A31" s="1310"/>
      <c r="B31" s="17" t="s">
        <v>574</v>
      </c>
      <c r="C31" s="35" t="s">
        <v>332</v>
      </c>
      <c r="D31" s="35">
        <v>2</v>
      </c>
      <c r="E31" s="35" t="s">
        <v>377</v>
      </c>
      <c r="F31" s="378" t="s">
        <v>378</v>
      </c>
      <c r="G31" s="36">
        <v>0</v>
      </c>
      <c r="H31" s="36">
        <v>0</v>
      </c>
      <c r="I31" s="37">
        <v>0</v>
      </c>
      <c r="J31" s="37">
        <v>0</v>
      </c>
      <c r="K31" s="37">
        <v>20000</v>
      </c>
      <c r="L31" s="37">
        <v>10000</v>
      </c>
      <c r="M31" s="37">
        <v>20000</v>
      </c>
      <c r="N31" s="37">
        <v>20000</v>
      </c>
      <c r="O31" s="37">
        <v>10000</v>
      </c>
      <c r="P31" s="656">
        <v>0</v>
      </c>
      <c r="Q31" s="23">
        <v>0</v>
      </c>
      <c r="R31" s="663">
        <f>P31-Q31</f>
        <v>0</v>
      </c>
      <c r="S31" s="39">
        <v>0</v>
      </c>
      <c r="T31" s="656">
        <v>0</v>
      </c>
      <c r="U31" s="23">
        <v>0</v>
      </c>
      <c r="V31" s="412">
        <f>T31-U31</f>
        <v>0</v>
      </c>
      <c r="W31" s="39">
        <v>0</v>
      </c>
      <c r="X31" s="656">
        <v>0</v>
      </c>
      <c r="Y31" s="23">
        <v>0</v>
      </c>
      <c r="Z31" s="412">
        <f>X31-Y31</f>
        <v>0</v>
      </c>
      <c r="AA31" s="39">
        <v>0</v>
      </c>
      <c r="AB31" s="39">
        <f>P31+T31+X31</f>
        <v>0</v>
      </c>
    </row>
    <row r="32" spans="1:28" ht="15" customHeight="1" thickBot="1">
      <c r="A32" s="49"/>
      <c r="B32" s="50"/>
      <c r="C32" s="51"/>
      <c r="D32" s="51"/>
      <c r="E32" s="51"/>
      <c r="F32" s="51"/>
      <c r="G32" s="52"/>
      <c r="H32" s="52"/>
      <c r="I32" s="52"/>
      <c r="J32" s="52"/>
      <c r="K32" s="52"/>
      <c r="L32" s="52"/>
      <c r="M32" s="52"/>
      <c r="N32" s="52"/>
      <c r="O32" s="52"/>
      <c r="P32" s="52"/>
      <c r="Q32" s="52"/>
      <c r="R32" s="52"/>
      <c r="S32" s="52"/>
      <c r="T32" s="52"/>
      <c r="U32" s="52"/>
      <c r="V32" s="52"/>
      <c r="W32" s="96"/>
      <c r="X32" s="52"/>
      <c r="Y32" s="52"/>
      <c r="Z32" s="52"/>
      <c r="AA32" s="52"/>
      <c r="AB32" s="53"/>
    </row>
    <row r="33" spans="1:28" ht="21" customHeight="1" thickBot="1">
      <c r="A33" s="49"/>
      <c r="B33" s="1305"/>
      <c r="C33" s="1269"/>
      <c r="D33" s="1269"/>
      <c r="E33" s="1269"/>
      <c r="F33" s="1270"/>
      <c r="G33" s="12">
        <f>G34</f>
        <v>0</v>
      </c>
      <c r="H33" s="12">
        <f aca="true" t="shared" si="12" ref="H33:AB33">H34</f>
        <v>0</v>
      </c>
      <c r="I33" s="12">
        <f t="shared" si="12"/>
        <v>0</v>
      </c>
      <c r="J33" s="12">
        <f t="shared" si="12"/>
        <v>0</v>
      </c>
      <c r="K33" s="12">
        <f t="shared" si="12"/>
        <v>0</v>
      </c>
      <c r="L33" s="12">
        <f t="shared" si="12"/>
        <v>0</v>
      </c>
      <c r="M33" s="12">
        <f t="shared" si="12"/>
        <v>400000</v>
      </c>
      <c r="N33" s="12">
        <f t="shared" si="12"/>
        <v>400000</v>
      </c>
      <c r="O33" s="12">
        <f t="shared" si="12"/>
        <v>450000</v>
      </c>
      <c r="P33" s="12">
        <f t="shared" si="12"/>
        <v>0</v>
      </c>
      <c r="Q33" s="12">
        <f t="shared" si="12"/>
        <v>0</v>
      </c>
      <c r="R33" s="12">
        <f t="shared" si="12"/>
        <v>0</v>
      </c>
      <c r="S33" s="12">
        <f t="shared" si="12"/>
        <v>0</v>
      </c>
      <c r="T33" s="12">
        <f t="shared" si="12"/>
        <v>0</v>
      </c>
      <c r="U33" s="12">
        <f t="shared" si="12"/>
        <v>0</v>
      </c>
      <c r="V33" s="12">
        <f t="shared" si="12"/>
        <v>0</v>
      </c>
      <c r="W33" s="12">
        <f t="shared" si="12"/>
        <v>0</v>
      </c>
      <c r="X33" s="12">
        <f t="shared" si="12"/>
        <v>0</v>
      </c>
      <c r="Y33" s="12">
        <f t="shared" si="12"/>
        <v>0</v>
      </c>
      <c r="Z33" s="12">
        <f t="shared" si="12"/>
        <v>0</v>
      </c>
      <c r="AA33" s="12">
        <f t="shared" si="12"/>
        <v>0</v>
      </c>
      <c r="AB33" s="12">
        <f t="shared" si="12"/>
        <v>0</v>
      </c>
    </row>
    <row r="34" spans="1:28" ht="16.5" customHeight="1" thickBot="1">
      <c r="A34" s="1297" t="s">
        <v>578</v>
      </c>
      <c r="B34" s="28" t="s">
        <v>574</v>
      </c>
      <c r="C34" s="28" t="s">
        <v>401</v>
      </c>
      <c r="D34" s="28">
        <v>2</v>
      </c>
      <c r="E34" s="29" t="s">
        <v>396</v>
      </c>
      <c r="F34" s="30" t="s">
        <v>397</v>
      </c>
      <c r="G34" s="15">
        <f>SUM(G35:G42)</f>
        <v>0</v>
      </c>
      <c r="H34" s="15">
        <f aca="true" t="shared" si="13" ref="H34:AB34">SUM(H35:H42)</f>
        <v>0</v>
      </c>
      <c r="I34" s="15">
        <f t="shared" si="13"/>
        <v>0</v>
      </c>
      <c r="J34" s="15">
        <f t="shared" si="13"/>
        <v>0</v>
      </c>
      <c r="K34" s="15">
        <f t="shared" si="13"/>
        <v>0</v>
      </c>
      <c r="L34" s="15">
        <f t="shared" si="13"/>
        <v>0</v>
      </c>
      <c r="M34" s="15">
        <f t="shared" si="13"/>
        <v>400000</v>
      </c>
      <c r="N34" s="15">
        <f t="shared" si="13"/>
        <v>400000</v>
      </c>
      <c r="O34" s="15">
        <f>SUM(O35:O42)</f>
        <v>450000</v>
      </c>
      <c r="P34" s="15">
        <f t="shared" si="13"/>
        <v>0</v>
      </c>
      <c r="Q34" s="15">
        <f t="shared" si="13"/>
        <v>0</v>
      </c>
      <c r="R34" s="15">
        <f t="shared" si="13"/>
        <v>0</v>
      </c>
      <c r="S34" s="15">
        <f t="shared" si="13"/>
        <v>0</v>
      </c>
      <c r="T34" s="15">
        <f t="shared" si="13"/>
        <v>0</v>
      </c>
      <c r="U34" s="15">
        <f t="shared" si="13"/>
        <v>0</v>
      </c>
      <c r="V34" s="15">
        <f t="shared" si="13"/>
        <v>0</v>
      </c>
      <c r="W34" s="15">
        <f t="shared" si="13"/>
        <v>0</v>
      </c>
      <c r="X34" s="15">
        <f t="shared" si="13"/>
        <v>0</v>
      </c>
      <c r="Y34" s="15">
        <f t="shared" si="13"/>
        <v>0</v>
      </c>
      <c r="Z34" s="15">
        <f t="shared" si="13"/>
        <v>0</v>
      </c>
      <c r="AA34" s="15">
        <f t="shared" si="13"/>
        <v>0</v>
      </c>
      <c r="AB34" s="15">
        <f t="shared" si="13"/>
        <v>0</v>
      </c>
    </row>
    <row r="35" spans="1:28" ht="16.5" customHeight="1">
      <c r="A35" s="1210"/>
      <c r="B35" s="21" t="s">
        <v>574</v>
      </c>
      <c r="C35" s="21" t="s">
        <v>401</v>
      </c>
      <c r="D35" s="21">
        <v>2</v>
      </c>
      <c r="E35" s="21" t="s">
        <v>333</v>
      </c>
      <c r="F35" s="664" t="s">
        <v>334</v>
      </c>
      <c r="G35" s="60">
        <v>0</v>
      </c>
      <c r="H35" s="60">
        <v>0</v>
      </c>
      <c r="I35" s="60">
        <v>0</v>
      </c>
      <c r="J35" s="60">
        <v>0</v>
      </c>
      <c r="K35" s="60">
        <v>0</v>
      </c>
      <c r="L35" s="60">
        <v>0</v>
      </c>
      <c r="M35" s="60">
        <v>0</v>
      </c>
      <c r="N35" s="60">
        <v>151000</v>
      </c>
      <c r="O35" s="60">
        <v>200000</v>
      </c>
      <c r="P35" s="656">
        <v>0</v>
      </c>
      <c r="Q35" s="23">
        <v>0</v>
      </c>
      <c r="R35" s="665">
        <f aca="true" t="shared" si="14" ref="R35:R42">P35-Q35</f>
        <v>0</v>
      </c>
      <c r="S35" s="597">
        <v>0</v>
      </c>
      <c r="T35" s="656">
        <v>0</v>
      </c>
      <c r="U35" s="23">
        <v>0</v>
      </c>
      <c r="V35" s="665">
        <f aca="true" t="shared" si="15" ref="V35:V40">T35-U35</f>
        <v>0</v>
      </c>
      <c r="W35" s="597">
        <v>0</v>
      </c>
      <c r="X35" s="656">
        <v>0</v>
      </c>
      <c r="Y35" s="23">
        <v>0</v>
      </c>
      <c r="Z35" s="665">
        <f aca="true" t="shared" si="16" ref="Z35:Z40">X35-Y35</f>
        <v>0</v>
      </c>
      <c r="AA35" s="597">
        <v>0</v>
      </c>
      <c r="AB35" s="597">
        <f aca="true" t="shared" si="17" ref="AB35:AB40">P35+T35+X35</f>
        <v>0</v>
      </c>
    </row>
    <row r="36" spans="1:28" ht="16.5" customHeight="1">
      <c r="A36" s="1210"/>
      <c r="B36" s="21" t="s">
        <v>574</v>
      </c>
      <c r="C36" s="21" t="s">
        <v>401</v>
      </c>
      <c r="D36" s="21">
        <v>2</v>
      </c>
      <c r="E36" s="21" t="s">
        <v>301</v>
      </c>
      <c r="F36" s="58" t="s">
        <v>5</v>
      </c>
      <c r="G36" s="60">
        <v>0</v>
      </c>
      <c r="H36" s="60">
        <v>0</v>
      </c>
      <c r="I36" s="60">
        <v>0</v>
      </c>
      <c r="J36" s="60">
        <v>0</v>
      </c>
      <c r="K36" s="60">
        <v>0</v>
      </c>
      <c r="L36" s="60">
        <v>0</v>
      </c>
      <c r="M36" s="60">
        <v>150000</v>
      </c>
      <c r="N36" s="60">
        <v>50000</v>
      </c>
      <c r="O36" s="60"/>
      <c r="P36" s="656">
        <v>0</v>
      </c>
      <c r="Q36" s="23">
        <v>0</v>
      </c>
      <c r="R36" s="665">
        <f t="shared" si="14"/>
        <v>0</v>
      </c>
      <c r="S36" s="597">
        <v>0</v>
      </c>
      <c r="T36" s="656">
        <v>0</v>
      </c>
      <c r="U36" s="23">
        <v>0</v>
      </c>
      <c r="V36" s="665">
        <f t="shared" si="15"/>
        <v>0</v>
      </c>
      <c r="W36" s="597">
        <v>0</v>
      </c>
      <c r="X36" s="656">
        <v>0</v>
      </c>
      <c r="Y36" s="23">
        <v>0</v>
      </c>
      <c r="Z36" s="665">
        <f t="shared" si="16"/>
        <v>0</v>
      </c>
      <c r="AA36" s="597">
        <v>0</v>
      </c>
      <c r="AB36" s="597">
        <f t="shared" si="17"/>
        <v>0</v>
      </c>
    </row>
    <row r="37" spans="1:28" ht="16.5" customHeight="1">
      <c r="A37" s="1210"/>
      <c r="B37" s="21" t="s">
        <v>574</v>
      </c>
      <c r="C37" s="21" t="s">
        <v>401</v>
      </c>
      <c r="D37" s="21">
        <v>2</v>
      </c>
      <c r="E37" s="25" t="s">
        <v>361</v>
      </c>
      <c r="F37" s="61" t="s">
        <v>321</v>
      </c>
      <c r="G37" s="59">
        <v>0</v>
      </c>
      <c r="H37" s="60">
        <v>0</v>
      </c>
      <c r="I37" s="60">
        <v>0</v>
      </c>
      <c r="J37" s="60">
        <v>0</v>
      </c>
      <c r="K37" s="60">
        <v>0</v>
      </c>
      <c r="L37" s="60">
        <v>0</v>
      </c>
      <c r="M37" s="60">
        <v>50000</v>
      </c>
      <c r="N37" s="60">
        <v>0</v>
      </c>
      <c r="O37" s="60"/>
      <c r="P37" s="656">
        <v>0</v>
      </c>
      <c r="Q37" s="23">
        <v>0</v>
      </c>
      <c r="R37" s="410">
        <f t="shared" si="14"/>
        <v>0</v>
      </c>
      <c r="S37" s="23">
        <v>0</v>
      </c>
      <c r="T37" s="656">
        <v>0</v>
      </c>
      <c r="U37" s="23">
        <v>0</v>
      </c>
      <c r="V37" s="410">
        <f t="shared" si="15"/>
        <v>0</v>
      </c>
      <c r="W37" s="23">
        <v>0</v>
      </c>
      <c r="X37" s="656">
        <v>0</v>
      </c>
      <c r="Y37" s="23">
        <v>0</v>
      </c>
      <c r="Z37" s="410">
        <f t="shared" si="16"/>
        <v>0</v>
      </c>
      <c r="AA37" s="23">
        <v>0</v>
      </c>
      <c r="AB37" s="23">
        <f t="shared" si="17"/>
        <v>0</v>
      </c>
    </row>
    <row r="38" spans="1:28" ht="16.5" customHeight="1">
      <c r="A38" s="1210"/>
      <c r="B38" s="21" t="s">
        <v>574</v>
      </c>
      <c r="C38" s="21" t="s">
        <v>401</v>
      </c>
      <c r="D38" s="21">
        <v>2</v>
      </c>
      <c r="E38" s="21" t="s">
        <v>339</v>
      </c>
      <c r="F38" s="375" t="s">
        <v>56</v>
      </c>
      <c r="G38" s="60">
        <v>0</v>
      </c>
      <c r="H38" s="60">
        <v>0</v>
      </c>
      <c r="I38" s="60">
        <v>0</v>
      </c>
      <c r="J38" s="60">
        <v>0</v>
      </c>
      <c r="K38" s="26">
        <v>0</v>
      </c>
      <c r="L38" s="62">
        <v>0</v>
      </c>
      <c r="M38" s="62">
        <v>0</v>
      </c>
      <c r="N38" s="62">
        <v>50000</v>
      </c>
      <c r="O38" s="62">
        <v>50000</v>
      </c>
      <c r="P38" s="656">
        <v>0</v>
      </c>
      <c r="Q38" s="23">
        <v>0</v>
      </c>
      <c r="R38" s="666">
        <f t="shared" si="14"/>
        <v>0</v>
      </c>
      <c r="S38" s="23">
        <v>0</v>
      </c>
      <c r="T38" s="656">
        <v>0</v>
      </c>
      <c r="U38" s="23">
        <v>0</v>
      </c>
      <c r="V38" s="666">
        <f t="shared" si="15"/>
        <v>0</v>
      </c>
      <c r="W38" s="23">
        <v>0</v>
      </c>
      <c r="X38" s="656">
        <v>0</v>
      </c>
      <c r="Y38" s="23">
        <v>0</v>
      </c>
      <c r="Z38" s="666">
        <f t="shared" si="16"/>
        <v>0</v>
      </c>
      <c r="AA38" s="23">
        <v>0</v>
      </c>
      <c r="AB38" s="23">
        <f t="shared" si="17"/>
        <v>0</v>
      </c>
    </row>
    <row r="39" spans="1:28" ht="16.5" customHeight="1">
      <c r="A39" s="1210"/>
      <c r="B39" s="21" t="s">
        <v>574</v>
      </c>
      <c r="C39" s="25" t="s">
        <v>401</v>
      </c>
      <c r="D39" s="25">
        <v>2</v>
      </c>
      <c r="E39" s="25" t="s">
        <v>340</v>
      </c>
      <c r="F39" s="376" t="s">
        <v>528</v>
      </c>
      <c r="G39" s="62">
        <v>0</v>
      </c>
      <c r="H39" s="62">
        <v>0</v>
      </c>
      <c r="I39" s="62">
        <v>0</v>
      </c>
      <c r="J39" s="62">
        <v>0</v>
      </c>
      <c r="K39" s="62">
        <v>0</v>
      </c>
      <c r="L39" s="62">
        <v>0</v>
      </c>
      <c r="M39" s="62">
        <v>50000</v>
      </c>
      <c r="N39" s="62">
        <v>0</v>
      </c>
      <c r="O39" s="62">
        <v>50000</v>
      </c>
      <c r="P39" s="656">
        <v>0</v>
      </c>
      <c r="Q39" s="23">
        <v>0</v>
      </c>
      <c r="R39" s="416">
        <f t="shared" si="14"/>
        <v>0</v>
      </c>
      <c r="S39" s="26">
        <v>0</v>
      </c>
      <c r="T39" s="656">
        <v>0</v>
      </c>
      <c r="U39" s="23">
        <v>0</v>
      </c>
      <c r="V39" s="416">
        <f t="shared" si="15"/>
        <v>0</v>
      </c>
      <c r="W39" s="26">
        <v>0</v>
      </c>
      <c r="X39" s="656">
        <v>0</v>
      </c>
      <c r="Y39" s="23">
        <v>0</v>
      </c>
      <c r="Z39" s="416">
        <f t="shared" si="16"/>
        <v>0</v>
      </c>
      <c r="AA39" s="26">
        <v>0</v>
      </c>
      <c r="AB39" s="23">
        <f t="shared" si="17"/>
        <v>0</v>
      </c>
    </row>
    <row r="40" spans="1:28" ht="16.5" customHeight="1">
      <c r="A40" s="1210"/>
      <c r="B40" s="21" t="s">
        <v>574</v>
      </c>
      <c r="C40" s="25" t="s">
        <v>401</v>
      </c>
      <c r="D40" s="25">
        <v>2</v>
      </c>
      <c r="E40" s="25" t="s">
        <v>529</v>
      </c>
      <c r="F40" s="376" t="s">
        <v>530</v>
      </c>
      <c r="G40" s="62">
        <v>0</v>
      </c>
      <c r="H40" s="62">
        <v>0</v>
      </c>
      <c r="I40" s="62">
        <v>0</v>
      </c>
      <c r="J40" s="62">
        <v>0</v>
      </c>
      <c r="K40" s="62">
        <v>0</v>
      </c>
      <c r="L40" s="62">
        <v>0</v>
      </c>
      <c r="M40" s="62">
        <v>50000</v>
      </c>
      <c r="N40" s="62">
        <v>50000</v>
      </c>
      <c r="O40" s="62">
        <v>100000</v>
      </c>
      <c r="P40" s="656">
        <v>0</v>
      </c>
      <c r="Q40" s="23">
        <v>0</v>
      </c>
      <c r="R40" s="416">
        <f t="shared" si="14"/>
        <v>0</v>
      </c>
      <c r="S40" s="26">
        <v>0</v>
      </c>
      <c r="T40" s="656">
        <v>0</v>
      </c>
      <c r="U40" s="23">
        <v>0</v>
      </c>
      <c r="V40" s="416">
        <f t="shared" si="15"/>
        <v>0</v>
      </c>
      <c r="W40" s="26">
        <v>0</v>
      </c>
      <c r="X40" s="656">
        <v>0</v>
      </c>
      <c r="Y40" s="23">
        <v>0</v>
      </c>
      <c r="Z40" s="416">
        <f t="shared" si="16"/>
        <v>0</v>
      </c>
      <c r="AA40" s="26">
        <v>0</v>
      </c>
      <c r="AB40" s="23">
        <f t="shared" si="17"/>
        <v>0</v>
      </c>
    </row>
    <row r="41" spans="1:28" ht="16.5" customHeight="1">
      <c r="A41" s="1210"/>
      <c r="B41" s="21" t="s">
        <v>574</v>
      </c>
      <c r="C41" s="25" t="s">
        <v>401</v>
      </c>
      <c r="D41" s="25">
        <v>2</v>
      </c>
      <c r="E41" s="25" t="s">
        <v>533</v>
      </c>
      <c r="F41" s="609" t="s">
        <v>531</v>
      </c>
      <c r="G41" s="610"/>
      <c r="H41" s="610"/>
      <c r="I41" s="610"/>
      <c r="J41" s="610"/>
      <c r="K41" s="610"/>
      <c r="L41" s="610"/>
      <c r="M41" s="610">
        <v>50000</v>
      </c>
      <c r="N41" s="610">
        <v>49000</v>
      </c>
      <c r="O41" s="610">
        <v>25000</v>
      </c>
      <c r="P41" s="656">
        <v>0</v>
      </c>
      <c r="Q41" s="23">
        <v>0</v>
      </c>
      <c r="R41" s="611">
        <f t="shared" si="14"/>
        <v>0</v>
      </c>
      <c r="S41" s="33"/>
      <c r="T41" s="656">
        <v>0</v>
      </c>
      <c r="U41" s="23">
        <v>0</v>
      </c>
      <c r="V41" s="611"/>
      <c r="W41" s="33"/>
      <c r="X41" s="656">
        <v>0</v>
      </c>
      <c r="Y41" s="23">
        <v>0</v>
      </c>
      <c r="Z41" s="611"/>
      <c r="AA41" s="33"/>
      <c r="AB41" s="596"/>
    </row>
    <row r="42" spans="1:28" ht="16.5" customHeight="1" thickBot="1">
      <c r="A42" s="1298"/>
      <c r="B42" s="21" t="s">
        <v>574</v>
      </c>
      <c r="C42" s="63" t="s">
        <v>401</v>
      </c>
      <c r="D42" s="63">
        <v>2</v>
      </c>
      <c r="E42" s="25" t="s">
        <v>534</v>
      </c>
      <c r="F42" s="64" t="s">
        <v>532</v>
      </c>
      <c r="G42" s="65">
        <v>0</v>
      </c>
      <c r="H42" s="65">
        <v>0</v>
      </c>
      <c r="I42" s="65">
        <v>0</v>
      </c>
      <c r="J42" s="65">
        <v>0</v>
      </c>
      <c r="K42" s="65">
        <v>0</v>
      </c>
      <c r="L42" s="65">
        <v>0</v>
      </c>
      <c r="M42" s="65">
        <v>50000</v>
      </c>
      <c r="N42" s="65">
        <v>50000</v>
      </c>
      <c r="O42" s="65">
        <v>25000</v>
      </c>
      <c r="P42" s="656">
        <v>0</v>
      </c>
      <c r="Q42" s="23">
        <v>0</v>
      </c>
      <c r="R42" s="411">
        <f t="shared" si="14"/>
        <v>0</v>
      </c>
      <c r="S42" s="37">
        <v>0</v>
      </c>
      <c r="T42" s="656">
        <v>0</v>
      </c>
      <c r="U42" s="23">
        <v>0</v>
      </c>
      <c r="V42" s="411">
        <f>T42-U42</f>
        <v>0</v>
      </c>
      <c r="W42" s="37">
        <v>0</v>
      </c>
      <c r="X42" s="656">
        <v>0</v>
      </c>
      <c r="Y42" s="23">
        <v>0</v>
      </c>
      <c r="Z42" s="411">
        <f>X42-Y42</f>
        <v>0</v>
      </c>
      <c r="AA42" s="37">
        <v>0</v>
      </c>
      <c r="AB42" s="37">
        <f>P42+T42+X42</f>
        <v>0</v>
      </c>
    </row>
    <row r="43" spans="1:28" ht="15" customHeight="1" thickBot="1">
      <c r="A43" s="49"/>
      <c r="B43" s="50"/>
      <c r="C43" s="51"/>
      <c r="D43" s="51"/>
      <c r="E43" s="51"/>
      <c r="F43" s="51"/>
      <c r="G43" s="52"/>
      <c r="H43" s="52"/>
      <c r="I43" s="52"/>
      <c r="J43" s="52"/>
      <c r="K43" s="52"/>
      <c r="L43" s="52"/>
      <c r="M43" s="52"/>
      <c r="N43" s="52"/>
      <c r="O43" s="52"/>
      <c r="P43" s="52"/>
      <c r="Q43" s="52"/>
      <c r="R43" s="52"/>
      <c r="S43" s="52"/>
      <c r="T43" s="52"/>
      <c r="U43" s="52"/>
      <c r="V43" s="52"/>
      <c r="W43" s="96"/>
      <c r="X43" s="52"/>
      <c r="Y43" s="52"/>
      <c r="Z43" s="52"/>
      <c r="AA43" s="52"/>
      <c r="AB43" s="53"/>
    </row>
    <row r="44" spans="1:28" s="653" customFormat="1" ht="22.5" customHeight="1" thickBot="1">
      <c r="A44" s="54"/>
      <c r="B44" s="1292" t="s">
        <v>282</v>
      </c>
      <c r="C44" s="1293"/>
      <c r="D44" s="1293"/>
      <c r="E44" s="1293"/>
      <c r="F44" s="1294"/>
      <c r="G44" s="55">
        <f aca="true" t="shared" si="18" ref="G44:AA45">G45</f>
        <v>500000</v>
      </c>
      <c r="H44" s="55">
        <f t="shared" si="18"/>
        <v>927000</v>
      </c>
      <c r="I44" s="56">
        <f t="shared" si="18"/>
        <v>820000</v>
      </c>
      <c r="J44" s="55">
        <f t="shared" si="18"/>
        <v>825000</v>
      </c>
      <c r="K44" s="55">
        <f t="shared" si="18"/>
        <v>850000</v>
      </c>
      <c r="L44" s="55">
        <f t="shared" si="18"/>
        <v>400000</v>
      </c>
      <c r="M44" s="55">
        <f t="shared" si="18"/>
        <v>1000000</v>
      </c>
      <c r="N44" s="55">
        <f t="shared" si="18"/>
        <v>1000000</v>
      </c>
      <c r="O44" s="55">
        <f t="shared" si="18"/>
        <v>2500000</v>
      </c>
      <c r="P44" s="341">
        <f t="shared" si="18"/>
        <v>0</v>
      </c>
      <c r="Q44" s="342">
        <f t="shared" si="18"/>
        <v>0</v>
      </c>
      <c r="R44" s="415">
        <f t="shared" si="18"/>
        <v>0</v>
      </c>
      <c r="S44" s="55">
        <f t="shared" si="18"/>
        <v>0</v>
      </c>
      <c r="T44" s="341">
        <f t="shared" si="18"/>
        <v>0</v>
      </c>
      <c r="U44" s="342">
        <f t="shared" si="18"/>
        <v>0</v>
      </c>
      <c r="V44" s="415">
        <f t="shared" si="18"/>
        <v>0</v>
      </c>
      <c r="W44" s="55">
        <f t="shared" si="18"/>
        <v>0</v>
      </c>
      <c r="X44" s="341">
        <f t="shared" si="18"/>
        <v>0</v>
      </c>
      <c r="Y44" s="342">
        <f t="shared" si="18"/>
        <v>0</v>
      </c>
      <c r="Z44" s="415">
        <f t="shared" si="18"/>
        <v>0</v>
      </c>
      <c r="AA44" s="55">
        <f t="shared" si="18"/>
        <v>0</v>
      </c>
      <c r="AB44" s="55">
        <f>AB45</f>
        <v>0</v>
      </c>
    </row>
    <row r="45" spans="1:28" ht="21" customHeight="1" thickBot="1">
      <c r="A45" s="1296" t="s">
        <v>195</v>
      </c>
      <c r="B45" s="1301"/>
      <c r="C45" s="1301"/>
      <c r="D45" s="1301"/>
      <c r="E45" s="1301"/>
      <c r="F45" s="1302"/>
      <c r="G45" s="44">
        <f t="shared" si="18"/>
        <v>500000</v>
      </c>
      <c r="H45" s="44">
        <f t="shared" si="18"/>
        <v>927000</v>
      </c>
      <c r="I45" s="45">
        <f t="shared" si="18"/>
        <v>820000</v>
      </c>
      <c r="J45" s="44">
        <f t="shared" si="18"/>
        <v>825000</v>
      </c>
      <c r="K45" s="44">
        <f t="shared" si="18"/>
        <v>850000</v>
      </c>
      <c r="L45" s="44">
        <f t="shared" si="18"/>
        <v>400000</v>
      </c>
      <c r="M45" s="44">
        <f t="shared" si="18"/>
        <v>1000000</v>
      </c>
      <c r="N45" s="44">
        <f t="shared" si="18"/>
        <v>1000000</v>
      </c>
      <c r="O45" s="44">
        <f t="shared" si="18"/>
        <v>2500000</v>
      </c>
      <c r="P45" s="339">
        <f t="shared" si="18"/>
        <v>0</v>
      </c>
      <c r="Q45" s="340">
        <f t="shared" si="18"/>
        <v>0</v>
      </c>
      <c r="R45" s="413">
        <f t="shared" si="18"/>
        <v>0</v>
      </c>
      <c r="S45" s="44">
        <f t="shared" si="18"/>
        <v>0</v>
      </c>
      <c r="T45" s="339">
        <f t="shared" si="18"/>
        <v>0</v>
      </c>
      <c r="U45" s="340">
        <f t="shared" si="18"/>
        <v>0</v>
      </c>
      <c r="V45" s="413">
        <f t="shared" si="18"/>
        <v>0</v>
      </c>
      <c r="W45" s="44">
        <f t="shared" si="18"/>
        <v>0</v>
      </c>
      <c r="X45" s="339">
        <f>X46</f>
        <v>0</v>
      </c>
      <c r="Y45" s="340">
        <f>Y46</f>
        <v>0</v>
      </c>
      <c r="Z45" s="413">
        <f>Z46</f>
        <v>0</v>
      </c>
      <c r="AA45" s="44">
        <f>AA46</f>
        <v>0</v>
      </c>
      <c r="AB45" s="44">
        <f>AB46</f>
        <v>0</v>
      </c>
    </row>
    <row r="46" spans="1:28" ht="16.5" customHeight="1" thickBot="1">
      <c r="A46" s="1299"/>
      <c r="B46" s="13" t="s">
        <v>400</v>
      </c>
      <c r="C46" s="13" t="s">
        <v>401</v>
      </c>
      <c r="D46" s="13">
        <v>2</v>
      </c>
      <c r="E46" s="14" t="s">
        <v>396</v>
      </c>
      <c r="F46" s="374" t="s">
        <v>397</v>
      </c>
      <c r="G46" s="15">
        <f aca="true" t="shared" si="19" ref="G46:AB46">SUM(G47:G50)</f>
        <v>500000</v>
      </c>
      <c r="H46" s="15">
        <f t="shared" si="19"/>
        <v>927000</v>
      </c>
      <c r="I46" s="16">
        <f t="shared" si="19"/>
        <v>820000</v>
      </c>
      <c r="J46" s="15">
        <f t="shared" si="19"/>
        <v>825000</v>
      </c>
      <c r="K46" s="15">
        <f t="shared" si="19"/>
        <v>850000</v>
      </c>
      <c r="L46" s="15">
        <f t="shared" si="19"/>
        <v>400000</v>
      </c>
      <c r="M46" s="15">
        <f t="shared" si="19"/>
        <v>1000000</v>
      </c>
      <c r="N46" s="15">
        <f t="shared" si="19"/>
        <v>1000000</v>
      </c>
      <c r="O46" s="15">
        <f t="shared" si="19"/>
        <v>2500000</v>
      </c>
      <c r="P46" s="331">
        <f t="shared" si="19"/>
        <v>0</v>
      </c>
      <c r="Q46" s="332">
        <f t="shared" si="19"/>
        <v>0</v>
      </c>
      <c r="R46" s="408">
        <f t="shared" si="19"/>
        <v>0</v>
      </c>
      <c r="S46" s="15">
        <f>SUM(S47:S50)</f>
        <v>0</v>
      </c>
      <c r="T46" s="331">
        <f t="shared" si="19"/>
        <v>0</v>
      </c>
      <c r="U46" s="332">
        <f t="shared" si="19"/>
        <v>0</v>
      </c>
      <c r="V46" s="408">
        <f t="shared" si="19"/>
        <v>0</v>
      </c>
      <c r="W46" s="15">
        <f t="shared" si="19"/>
        <v>0</v>
      </c>
      <c r="X46" s="331">
        <f t="shared" si="19"/>
        <v>0</v>
      </c>
      <c r="Y46" s="332">
        <f t="shared" si="19"/>
        <v>0</v>
      </c>
      <c r="Z46" s="408">
        <f t="shared" si="19"/>
        <v>0</v>
      </c>
      <c r="AA46" s="15">
        <f t="shared" si="19"/>
        <v>0</v>
      </c>
      <c r="AB46" s="15">
        <f t="shared" si="19"/>
        <v>0</v>
      </c>
    </row>
    <row r="47" spans="1:28" ht="16.5" customHeight="1">
      <c r="A47" s="1299"/>
      <c r="B47" s="17" t="s">
        <v>579</v>
      </c>
      <c r="C47" s="17" t="s">
        <v>401</v>
      </c>
      <c r="D47" s="17">
        <v>2</v>
      </c>
      <c r="E47" s="17" t="s">
        <v>402</v>
      </c>
      <c r="F47" s="46" t="s">
        <v>403</v>
      </c>
      <c r="G47" s="57">
        <v>300000</v>
      </c>
      <c r="H47" s="57">
        <v>600000</v>
      </c>
      <c r="I47" s="20">
        <v>345000</v>
      </c>
      <c r="J47" s="19">
        <v>330000</v>
      </c>
      <c r="K47" s="19">
        <v>330000</v>
      </c>
      <c r="L47" s="19">
        <v>140000</v>
      </c>
      <c r="M47" s="19">
        <v>480000</v>
      </c>
      <c r="N47" s="19">
        <v>400000</v>
      </c>
      <c r="O47" s="19">
        <v>850000</v>
      </c>
      <c r="P47" s="656">
        <v>0</v>
      </c>
      <c r="Q47" s="23">
        <v>0</v>
      </c>
      <c r="R47" s="409">
        <f>P47-Q47</f>
        <v>0</v>
      </c>
      <c r="S47" s="19">
        <v>0</v>
      </c>
      <c r="T47" s="656">
        <v>0</v>
      </c>
      <c r="U47" s="23">
        <v>0</v>
      </c>
      <c r="V47" s="409">
        <f>T47-U47</f>
        <v>0</v>
      </c>
      <c r="W47" s="19">
        <v>0</v>
      </c>
      <c r="X47" s="656">
        <v>0</v>
      </c>
      <c r="Y47" s="23">
        <v>0</v>
      </c>
      <c r="Z47" s="409">
        <f>X47-Y47</f>
        <v>0</v>
      </c>
      <c r="AA47" s="19">
        <v>0</v>
      </c>
      <c r="AB47" s="19">
        <f>P47+T47+X47</f>
        <v>0</v>
      </c>
    </row>
    <row r="48" spans="1:28" ht="16.5" customHeight="1">
      <c r="A48" s="1299"/>
      <c r="B48" s="21" t="s">
        <v>579</v>
      </c>
      <c r="C48" s="21" t="s">
        <v>401</v>
      </c>
      <c r="D48" s="21">
        <v>2</v>
      </c>
      <c r="E48" s="21" t="s">
        <v>404</v>
      </c>
      <c r="F48" s="58" t="s">
        <v>286</v>
      </c>
      <c r="G48" s="59">
        <v>0</v>
      </c>
      <c r="H48" s="60">
        <v>300000</v>
      </c>
      <c r="I48" s="24">
        <v>460000</v>
      </c>
      <c r="J48" s="23">
        <v>475000</v>
      </c>
      <c r="K48" s="23">
        <v>500000</v>
      </c>
      <c r="L48" s="23">
        <v>240000</v>
      </c>
      <c r="M48" s="23">
        <v>500000</v>
      </c>
      <c r="N48" s="23">
        <v>570000</v>
      </c>
      <c r="O48" s="23">
        <v>1600000</v>
      </c>
      <c r="P48" s="656">
        <v>0</v>
      </c>
      <c r="Q48" s="23">
        <v>0</v>
      </c>
      <c r="R48" s="410">
        <f>P48-Q48</f>
        <v>0</v>
      </c>
      <c r="S48" s="23">
        <v>0</v>
      </c>
      <c r="T48" s="656">
        <v>0</v>
      </c>
      <c r="U48" s="23">
        <v>0</v>
      </c>
      <c r="V48" s="410">
        <f>T48-U48</f>
        <v>0</v>
      </c>
      <c r="W48" s="23">
        <v>0</v>
      </c>
      <c r="X48" s="656">
        <v>0</v>
      </c>
      <c r="Y48" s="23">
        <v>0</v>
      </c>
      <c r="Z48" s="410">
        <f>X48-Y48</f>
        <v>0</v>
      </c>
      <c r="AA48" s="23">
        <v>0</v>
      </c>
      <c r="AB48" s="23">
        <f>P48+T48+X48</f>
        <v>0</v>
      </c>
    </row>
    <row r="49" spans="1:28" ht="16.5" customHeight="1">
      <c r="A49" s="1299"/>
      <c r="B49" s="25" t="s">
        <v>579</v>
      </c>
      <c r="C49" s="25" t="s">
        <v>401</v>
      </c>
      <c r="D49" s="25">
        <v>2</v>
      </c>
      <c r="E49" s="25" t="s">
        <v>287</v>
      </c>
      <c r="F49" s="61" t="s">
        <v>288</v>
      </c>
      <c r="G49" s="62">
        <v>150000</v>
      </c>
      <c r="H49" s="62">
        <v>0</v>
      </c>
      <c r="I49" s="62">
        <v>0</v>
      </c>
      <c r="J49" s="26">
        <v>0</v>
      </c>
      <c r="K49" s="26">
        <v>0</v>
      </c>
      <c r="L49" s="26">
        <v>10000</v>
      </c>
      <c r="M49" s="26">
        <v>1000</v>
      </c>
      <c r="N49" s="26">
        <v>5000</v>
      </c>
      <c r="O49" s="26">
        <v>20000</v>
      </c>
      <c r="P49" s="656">
        <v>0</v>
      </c>
      <c r="Q49" s="23">
        <v>0</v>
      </c>
      <c r="R49" s="416">
        <f>P49-Q49</f>
        <v>0</v>
      </c>
      <c r="S49" s="26">
        <v>0</v>
      </c>
      <c r="T49" s="656">
        <v>0</v>
      </c>
      <c r="U49" s="23">
        <v>0</v>
      </c>
      <c r="V49" s="416">
        <f>T49-U49</f>
        <v>0</v>
      </c>
      <c r="W49" s="26">
        <v>0</v>
      </c>
      <c r="X49" s="656">
        <v>0</v>
      </c>
      <c r="Y49" s="23">
        <v>0</v>
      </c>
      <c r="Z49" s="416">
        <f>X49-Y49</f>
        <v>0</v>
      </c>
      <c r="AA49" s="26">
        <v>0</v>
      </c>
      <c r="AB49" s="23">
        <f>P49+T49+X49</f>
        <v>0</v>
      </c>
    </row>
    <row r="50" spans="1:28" ht="16.5" customHeight="1" thickBot="1">
      <c r="A50" s="1300"/>
      <c r="B50" s="63" t="s">
        <v>579</v>
      </c>
      <c r="C50" s="63" t="s">
        <v>401</v>
      </c>
      <c r="D50" s="63">
        <v>2</v>
      </c>
      <c r="E50" s="63" t="s">
        <v>289</v>
      </c>
      <c r="F50" s="64" t="s">
        <v>290</v>
      </c>
      <c r="G50" s="65">
        <v>50000</v>
      </c>
      <c r="H50" s="65">
        <v>27000</v>
      </c>
      <c r="I50" s="38">
        <v>15000</v>
      </c>
      <c r="J50" s="37">
        <v>20000</v>
      </c>
      <c r="K50" s="37">
        <v>20000</v>
      </c>
      <c r="L50" s="37">
        <v>10000</v>
      </c>
      <c r="M50" s="37">
        <v>19000</v>
      </c>
      <c r="N50" s="37">
        <v>25000</v>
      </c>
      <c r="O50" s="37">
        <v>30000</v>
      </c>
      <c r="P50" s="656">
        <v>0</v>
      </c>
      <c r="Q50" s="23">
        <v>0</v>
      </c>
      <c r="R50" s="411">
        <f>P50-Q50</f>
        <v>0</v>
      </c>
      <c r="S50" s="37">
        <v>0</v>
      </c>
      <c r="T50" s="656">
        <v>0</v>
      </c>
      <c r="U50" s="23">
        <v>0</v>
      </c>
      <c r="V50" s="411">
        <f>T50-U50</f>
        <v>0</v>
      </c>
      <c r="W50" s="37">
        <v>0</v>
      </c>
      <c r="X50" s="656">
        <v>0</v>
      </c>
      <c r="Y50" s="23">
        <v>0</v>
      </c>
      <c r="Z50" s="411">
        <f>X50-Y50</f>
        <v>0</v>
      </c>
      <c r="AA50" s="37">
        <v>0</v>
      </c>
      <c r="AB50" s="37">
        <f>P50+T50+X50</f>
        <v>0</v>
      </c>
    </row>
    <row r="51" spans="1:28" s="745" customFormat="1" ht="15" customHeight="1">
      <c r="A51" s="41"/>
      <c r="B51" s="41"/>
      <c r="C51" s="95"/>
      <c r="D51" s="95"/>
      <c r="E51" s="95"/>
      <c r="F51" s="95"/>
      <c r="G51" s="96"/>
      <c r="H51" s="96"/>
      <c r="I51" s="96"/>
      <c r="J51" s="96"/>
      <c r="K51" s="96"/>
      <c r="L51" s="96"/>
      <c r="M51" s="96"/>
      <c r="N51" s="96"/>
      <c r="O51" s="96"/>
      <c r="P51" s="96"/>
      <c r="Q51" s="96"/>
      <c r="R51" s="96"/>
      <c r="S51" s="96"/>
      <c r="T51" s="96"/>
      <c r="U51" s="96"/>
      <c r="V51" s="96"/>
      <c r="W51" s="96"/>
      <c r="X51" s="96"/>
      <c r="Y51" s="96"/>
      <c r="Z51" s="96"/>
      <c r="AA51" s="96"/>
      <c r="AB51" s="96"/>
    </row>
    <row r="52" spans="1:28" s="745" customFormat="1" ht="15" customHeight="1" thickBot="1">
      <c r="A52" s="41"/>
      <c r="B52" s="41"/>
      <c r="C52" s="95"/>
      <c r="D52" s="95"/>
      <c r="E52" s="95"/>
      <c r="F52" s="95"/>
      <c r="G52" s="96"/>
      <c r="H52" s="96"/>
      <c r="I52" s="96"/>
      <c r="J52" s="96"/>
      <c r="K52" s="96"/>
      <c r="L52" s="96"/>
      <c r="M52" s="96"/>
      <c r="N52" s="96"/>
      <c r="O52" s="96"/>
      <c r="P52" s="96"/>
      <c r="Q52" s="96"/>
      <c r="R52" s="96"/>
      <c r="S52" s="96"/>
      <c r="T52" s="96"/>
      <c r="U52" s="96"/>
      <c r="V52" s="96"/>
      <c r="W52" s="96"/>
      <c r="X52" s="96"/>
      <c r="Y52" s="96"/>
      <c r="Z52" s="96"/>
      <c r="AA52" s="96"/>
      <c r="AB52" s="96"/>
    </row>
    <row r="53" spans="1:28" s="653" customFormat="1" ht="22.5" customHeight="1" thickBot="1">
      <c r="A53" s="667"/>
      <c r="B53" s="1292" t="s">
        <v>291</v>
      </c>
      <c r="C53" s="1303"/>
      <c r="D53" s="1303"/>
      <c r="E53" s="1303"/>
      <c r="F53" s="1304"/>
      <c r="G53" s="55">
        <f>G54+G74+G78</f>
        <v>4850000</v>
      </c>
      <c r="H53" s="55">
        <f aca="true" t="shared" si="20" ref="H53:AB53">H54+H74+H78</f>
        <v>3347000</v>
      </c>
      <c r="I53" s="55">
        <f t="shared" si="20"/>
        <v>3467000</v>
      </c>
      <c r="J53" s="55">
        <f t="shared" si="20"/>
        <v>5150000</v>
      </c>
      <c r="K53" s="55">
        <f t="shared" si="20"/>
        <v>5990000</v>
      </c>
      <c r="L53" s="55">
        <f t="shared" si="20"/>
        <v>3000000</v>
      </c>
      <c r="M53" s="55">
        <f>M54+M74+M78</f>
        <v>3000000</v>
      </c>
      <c r="N53" s="55">
        <f>N54+N74+N78</f>
        <v>3150000</v>
      </c>
      <c r="O53" s="55">
        <f>O54+O74+O78</f>
        <v>2020000</v>
      </c>
      <c r="P53" s="55">
        <f t="shared" si="20"/>
        <v>0</v>
      </c>
      <c r="Q53" s="55">
        <f t="shared" si="20"/>
        <v>0</v>
      </c>
      <c r="R53" s="55">
        <f t="shared" si="20"/>
        <v>0</v>
      </c>
      <c r="S53" s="55">
        <f t="shared" si="20"/>
        <v>0</v>
      </c>
      <c r="T53" s="55">
        <f t="shared" si="20"/>
        <v>0</v>
      </c>
      <c r="U53" s="55">
        <f t="shared" si="20"/>
        <v>0</v>
      </c>
      <c r="V53" s="55">
        <f t="shared" si="20"/>
        <v>0</v>
      </c>
      <c r="W53" s="55">
        <f t="shared" si="20"/>
        <v>0</v>
      </c>
      <c r="X53" s="55">
        <f t="shared" si="20"/>
        <v>0</v>
      </c>
      <c r="Y53" s="55">
        <f t="shared" si="20"/>
        <v>0</v>
      </c>
      <c r="Z53" s="55">
        <f t="shared" si="20"/>
        <v>0</v>
      </c>
      <c r="AA53" s="55">
        <f t="shared" si="20"/>
        <v>0</v>
      </c>
      <c r="AB53" s="55">
        <f t="shared" si="20"/>
        <v>0</v>
      </c>
    </row>
    <row r="54" spans="1:28" ht="21" customHeight="1" thickBot="1">
      <c r="A54" s="1296" t="s">
        <v>505</v>
      </c>
      <c r="B54" s="1305"/>
      <c r="C54" s="1306"/>
      <c r="D54" s="1306"/>
      <c r="E54" s="1306"/>
      <c r="F54" s="1307"/>
      <c r="G54" s="44">
        <f>G55+G58+G62+G64</f>
        <v>920000</v>
      </c>
      <c r="H54" s="44">
        <f aca="true" t="shared" si="21" ref="H54:AB54">H55+H58+H62+H64</f>
        <v>3347000</v>
      </c>
      <c r="I54" s="44">
        <f t="shared" si="21"/>
        <v>2206000</v>
      </c>
      <c r="J54" s="44">
        <f t="shared" si="21"/>
        <v>1060000</v>
      </c>
      <c r="K54" s="44">
        <f t="shared" si="21"/>
        <v>1990000</v>
      </c>
      <c r="L54" s="44">
        <f t="shared" si="21"/>
        <v>3000000</v>
      </c>
      <c r="M54" s="44">
        <f t="shared" si="21"/>
        <v>2500000</v>
      </c>
      <c r="N54" s="44">
        <f t="shared" si="21"/>
        <v>3150000</v>
      </c>
      <c r="O54" s="44">
        <f t="shared" si="21"/>
        <v>2020000</v>
      </c>
      <c r="P54" s="339">
        <f t="shared" si="21"/>
        <v>0</v>
      </c>
      <c r="Q54" s="340">
        <f t="shared" si="21"/>
        <v>0</v>
      </c>
      <c r="R54" s="413">
        <f t="shared" si="21"/>
        <v>0</v>
      </c>
      <c r="S54" s="44">
        <f>S55+S58+S62+S64</f>
        <v>0</v>
      </c>
      <c r="T54" s="339">
        <f t="shared" si="21"/>
        <v>0</v>
      </c>
      <c r="U54" s="340">
        <f t="shared" si="21"/>
        <v>0</v>
      </c>
      <c r="V54" s="413">
        <f t="shared" si="21"/>
        <v>0</v>
      </c>
      <c r="W54" s="44">
        <f t="shared" si="21"/>
        <v>0</v>
      </c>
      <c r="X54" s="339">
        <f t="shared" si="21"/>
        <v>0</v>
      </c>
      <c r="Y54" s="340">
        <f t="shared" si="21"/>
        <v>0</v>
      </c>
      <c r="Z54" s="413">
        <f t="shared" si="21"/>
        <v>0</v>
      </c>
      <c r="AA54" s="44">
        <f t="shared" si="21"/>
        <v>0</v>
      </c>
      <c r="AB54" s="44">
        <f t="shared" si="21"/>
        <v>0</v>
      </c>
    </row>
    <row r="55" spans="1:28" ht="16.5" customHeight="1" thickBot="1">
      <c r="A55" s="1287"/>
      <c r="B55" s="13" t="s">
        <v>580</v>
      </c>
      <c r="C55" s="13" t="s">
        <v>292</v>
      </c>
      <c r="D55" s="13">
        <v>2</v>
      </c>
      <c r="E55" s="14" t="s">
        <v>396</v>
      </c>
      <c r="F55" s="374" t="s">
        <v>397</v>
      </c>
      <c r="G55" s="15">
        <f aca="true" t="shared" si="22" ref="G55:AB55">SUM(G56:G57)</f>
        <v>0</v>
      </c>
      <c r="H55" s="15">
        <f t="shared" si="22"/>
        <v>300000</v>
      </c>
      <c r="I55" s="16">
        <f t="shared" si="22"/>
        <v>50000</v>
      </c>
      <c r="J55" s="15">
        <f t="shared" si="22"/>
        <v>0</v>
      </c>
      <c r="K55" s="15">
        <f t="shared" si="22"/>
        <v>0</v>
      </c>
      <c r="L55" s="15">
        <f t="shared" si="22"/>
        <v>0</v>
      </c>
      <c r="M55" s="15">
        <f t="shared" si="22"/>
        <v>0</v>
      </c>
      <c r="N55" s="15">
        <f t="shared" si="22"/>
        <v>0</v>
      </c>
      <c r="O55" s="15">
        <f t="shared" si="22"/>
        <v>0</v>
      </c>
      <c r="P55" s="331">
        <f t="shared" si="22"/>
        <v>0</v>
      </c>
      <c r="Q55" s="332">
        <f t="shared" si="22"/>
        <v>0</v>
      </c>
      <c r="R55" s="408">
        <f t="shared" si="22"/>
        <v>0</v>
      </c>
      <c r="S55" s="15">
        <f>SUM(S56:S57)</f>
        <v>0</v>
      </c>
      <c r="T55" s="331">
        <f t="shared" si="22"/>
        <v>0</v>
      </c>
      <c r="U55" s="332">
        <f t="shared" si="22"/>
        <v>0</v>
      </c>
      <c r="V55" s="408">
        <f t="shared" si="22"/>
        <v>0</v>
      </c>
      <c r="W55" s="15">
        <f t="shared" si="22"/>
        <v>0</v>
      </c>
      <c r="X55" s="331">
        <f t="shared" si="22"/>
        <v>0</v>
      </c>
      <c r="Y55" s="332">
        <f t="shared" si="22"/>
        <v>0</v>
      </c>
      <c r="Z55" s="408">
        <f t="shared" si="22"/>
        <v>0</v>
      </c>
      <c r="AA55" s="15">
        <f t="shared" si="22"/>
        <v>0</v>
      </c>
      <c r="AB55" s="15">
        <f t="shared" si="22"/>
        <v>0</v>
      </c>
    </row>
    <row r="56" spans="1:28" ht="16.5" customHeight="1">
      <c r="A56" s="1287"/>
      <c r="B56" s="66" t="s">
        <v>580</v>
      </c>
      <c r="C56" s="66" t="s">
        <v>292</v>
      </c>
      <c r="D56" s="67" t="s">
        <v>293</v>
      </c>
      <c r="E56" s="66" t="s">
        <v>294</v>
      </c>
      <c r="F56" s="68" t="s">
        <v>295</v>
      </c>
      <c r="G56" s="69">
        <v>0</v>
      </c>
      <c r="H56" s="69">
        <v>0</v>
      </c>
      <c r="I56" s="70">
        <v>50000</v>
      </c>
      <c r="J56" s="69">
        <v>0</v>
      </c>
      <c r="K56" s="69">
        <v>0</v>
      </c>
      <c r="L56" s="69">
        <v>0</v>
      </c>
      <c r="M56" s="69">
        <v>0</v>
      </c>
      <c r="N56" s="69">
        <v>0</v>
      </c>
      <c r="O56" s="69">
        <v>0</v>
      </c>
      <c r="P56" s="343">
        <v>0</v>
      </c>
      <c r="Q56" s="347">
        <v>0</v>
      </c>
      <c r="R56" s="417">
        <f>P56-Q56</f>
        <v>0</v>
      </c>
      <c r="S56" s="69">
        <v>0</v>
      </c>
      <c r="T56" s="343">
        <v>0</v>
      </c>
      <c r="U56" s="347">
        <v>0</v>
      </c>
      <c r="V56" s="417">
        <f>T56-U56</f>
        <v>0</v>
      </c>
      <c r="W56" s="69">
        <v>0</v>
      </c>
      <c r="X56" s="343">
        <v>0</v>
      </c>
      <c r="Y56" s="347">
        <v>0</v>
      </c>
      <c r="Z56" s="417">
        <f>X56-Y56</f>
        <v>0</v>
      </c>
      <c r="AA56" s="69">
        <v>0</v>
      </c>
      <c r="AB56" s="19">
        <f>P56+T56+X56</f>
        <v>0</v>
      </c>
    </row>
    <row r="57" spans="1:28" ht="16.5" customHeight="1" thickBot="1">
      <c r="A57" s="1295"/>
      <c r="B57" s="71" t="s">
        <v>580</v>
      </c>
      <c r="C57" s="71" t="s">
        <v>292</v>
      </c>
      <c r="D57" s="72" t="s">
        <v>293</v>
      </c>
      <c r="E57" s="71" t="s">
        <v>340</v>
      </c>
      <c r="F57" s="73" t="s">
        <v>323</v>
      </c>
      <c r="G57" s="74">
        <v>0</v>
      </c>
      <c r="H57" s="74">
        <v>300000</v>
      </c>
      <c r="I57" s="75">
        <v>0</v>
      </c>
      <c r="J57" s="74">
        <v>0</v>
      </c>
      <c r="K57" s="74">
        <v>0</v>
      </c>
      <c r="L57" s="74">
        <v>0</v>
      </c>
      <c r="M57" s="74">
        <v>0</v>
      </c>
      <c r="N57" s="74">
        <v>0</v>
      </c>
      <c r="O57" s="74">
        <v>0</v>
      </c>
      <c r="P57" s="344">
        <v>0</v>
      </c>
      <c r="Q57" s="348">
        <v>0</v>
      </c>
      <c r="R57" s="418">
        <f>P57-Q57</f>
        <v>0</v>
      </c>
      <c r="S57" s="74">
        <v>0</v>
      </c>
      <c r="T57" s="344">
        <v>0</v>
      </c>
      <c r="U57" s="348">
        <v>0</v>
      </c>
      <c r="V57" s="418">
        <f>T57-U57</f>
        <v>0</v>
      </c>
      <c r="W57" s="74">
        <v>0</v>
      </c>
      <c r="X57" s="344">
        <v>0</v>
      </c>
      <c r="Y57" s="348">
        <v>0</v>
      </c>
      <c r="Z57" s="418">
        <f>X57-Y57</f>
        <v>0</v>
      </c>
      <c r="AA57" s="74">
        <v>0</v>
      </c>
      <c r="AB57" s="23">
        <f>P57+T57+X57</f>
        <v>0</v>
      </c>
    </row>
    <row r="58" spans="1:28" ht="16.5" customHeight="1" thickBot="1">
      <c r="A58" s="1295"/>
      <c r="B58" s="13" t="s">
        <v>580</v>
      </c>
      <c r="C58" s="28" t="s">
        <v>296</v>
      </c>
      <c r="D58" s="28">
        <v>2</v>
      </c>
      <c r="E58" s="29" t="s">
        <v>396</v>
      </c>
      <c r="F58" s="30" t="s">
        <v>397</v>
      </c>
      <c r="G58" s="15">
        <f aca="true" t="shared" si="23" ref="G58:AB58">SUM(G59:G61)</f>
        <v>0</v>
      </c>
      <c r="H58" s="15">
        <f t="shared" si="23"/>
        <v>150000</v>
      </c>
      <c r="I58" s="16">
        <f t="shared" si="23"/>
        <v>0</v>
      </c>
      <c r="J58" s="15">
        <f t="shared" si="23"/>
        <v>30000</v>
      </c>
      <c r="K58" s="15">
        <f t="shared" si="23"/>
        <v>0</v>
      </c>
      <c r="L58" s="15">
        <f t="shared" si="23"/>
        <v>0</v>
      </c>
      <c r="M58" s="15">
        <f t="shared" si="23"/>
        <v>0</v>
      </c>
      <c r="N58" s="15">
        <f t="shared" si="23"/>
        <v>0</v>
      </c>
      <c r="O58" s="15">
        <f t="shared" si="23"/>
        <v>0</v>
      </c>
      <c r="P58" s="331">
        <f t="shared" si="23"/>
        <v>0</v>
      </c>
      <c r="Q58" s="332">
        <f t="shared" si="23"/>
        <v>0</v>
      </c>
      <c r="R58" s="408">
        <f t="shared" si="23"/>
        <v>0</v>
      </c>
      <c r="S58" s="15">
        <f>SUM(S59:S61)</f>
        <v>0</v>
      </c>
      <c r="T58" s="331">
        <f t="shared" si="23"/>
        <v>0</v>
      </c>
      <c r="U58" s="332">
        <f t="shared" si="23"/>
        <v>0</v>
      </c>
      <c r="V58" s="408">
        <f t="shared" si="23"/>
        <v>0</v>
      </c>
      <c r="W58" s="15">
        <f t="shared" si="23"/>
        <v>0</v>
      </c>
      <c r="X58" s="331">
        <f t="shared" si="23"/>
        <v>0</v>
      </c>
      <c r="Y58" s="332">
        <f t="shared" si="23"/>
        <v>0</v>
      </c>
      <c r="Z58" s="408">
        <f t="shared" si="23"/>
        <v>0</v>
      </c>
      <c r="AA58" s="15">
        <f t="shared" si="23"/>
        <v>0</v>
      </c>
      <c r="AB58" s="15">
        <f t="shared" si="23"/>
        <v>0</v>
      </c>
    </row>
    <row r="59" spans="1:28" ht="16.5" customHeight="1">
      <c r="A59" s="1295"/>
      <c r="B59" s="66" t="s">
        <v>580</v>
      </c>
      <c r="C59" s="71" t="s">
        <v>296</v>
      </c>
      <c r="D59" s="72" t="s">
        <v>297</v>
      </c>
      <c r="E59" s="71" t="s">
        <v>298</v>
      </c>
      <c r="F59" s="73" t="s">
        <v>299</v>
      </c>
      <c r="G59" s="74">
        <v>0</v>
      </c>
      <c r="H59" s="74">
        <v>110000</v>
      </c>
      <c r="I59" s="77">
        <v>0</v>
      </c>
      <c r="J59" s="76">
        <v>0</v>
      </c>
      <c r="K59" s="76">
        <v>0</v>
      </c>
      <c r="L59" s="76">
        <v>0</v>
      </c>
      <c r="M59" s="76">
        <v>0</v>
      </c>
      <c r="N59" s="76">
        <v>0</v>
      </c>
      <c r="O59" s="76">
        <v>0</v>
      </c>
      <c r="P59" s="345">
        <v>0</v>
      </c>
      <c r="Q59" s="349">
        <v>0</v>
      </c>
      <c r="R59" s="419">
        <f>P59-Q59</f>
        <v>0</v>
      </c>
      <c r="S59" s="76">
        <v>0</v>
      </c>
      <c r="T59" s="345">
        <v>0</v>
      </c>
      <c r="U59" s="349">
        <v>0</v>
      </c>
      <c r="V59" s="419">
        <f>T59-U59</f>
        <v>0</v>
      </c>
      <c r="W59" s="76">
        <v>0</v>
      </c>
      <c r="X59" s="345">
        <v>0</v>
      </c>
      <c r="Y59" s="349">
        <v>0</v>
      </c>
      <c r="Z59" s="419">
        <f>X59-Y59</f>
        <v>0</v>
      </c>
      <c r="AA59" s="76">
        <v>0</v>
      </c>
      <c r="AB59" s="19">
        <f>P59+T59+X59</f>
        <v>0</v>
      </c>
    </row>
    <row r="60" spans="1:28" ht="16.5" customHeight="1">
      <c r="A60" s="1295"/>
      <c r="B60" s="71" t="s">
        <v>580</v>
      </c>
      <c r="C60" s="86" t="s">
        <v>296</v>
      </c>
      <c r="D60" s="302" t="s">
        <v>297</v>
      </c>
      <c r="E60" s="86" t="s">
        <v>294</v>
      </c>
      <c r="F60" s="87" t="s">
        <v>295</v>
      </c>
      <c r="G60" s="76">
        <v>0</v>
      </c>
      <c r="H60" s="76">
        <v>0</v>
      </c>
      <c r="I60" s="77">
        <v>0</v>
      </c>
      <c r="J60" s="76">
        <v>30000</v>
      </c>
      <c r="K60" s="76">
        <v>0</v>
      </c>
      <c r="L60" s="76">
        <v>0</v>
      </c>
      <c r="M60" s="76">
        <v>0</v>
      </c>
      <c r="N60" s="76">
        <v>0</v>
      </c>
      <c r="O60" s="76">
        <v>0</v>
      </c>
      <c r="P60" s="345">
        <v>0</v>
      </c>
      <c r="Q60" s="349">
        <v>0</v>
      </c>
      <c r="R60" s="419">
        <f>P60-Q60</f>
        <v>0</v>
      </c>
      <c r="S60" s="76">
        <v>0</v>
      </c>
      <c r="T60" s="345">
        <v>0</v>
      </c>
      <c r="U60" s="349">
        <v>0</v>
      </c>
      <c r="V60" s="419">
        <f>T60-U60</f>
        <v>0</v>
      </c>
      <c r="W60" s="76">
        <v>0</v>
      </c>
      <c r="X60" s="345">
        <v>0</v>
      </c>
      <c r="Y60" s="349">
        <v>0</v>
      </c>
      <c r="Z60" s="419">
        <f>X60-Y60</f>
        <v>0</v>
      </c>
      <c r="AA60" s="76">
        <v>0</v>
      </c>
      <c r="AB60" s="23">
        <f>P60+T60+X60</f>
        <v>0</v>
      </c>
    </row>
    <row r="61" spans="1:28" ht="16.5" customHeight="1" thickBot="1">
      <c r="A61" s="1295"/>
      <c r="B61" s="71" t="s">
        <v>580</v>
      </c>
      <c r="C61" s="78" t="s">
        <v>296</v>
      </c>
      <c r="D61" s="79" t="s">
        <v>297</v>
      </c>
      <c r="E61" s="78" t="s">
        <v>340</v>
      </c>
      <c r="F61" s="80" t="s">
        <v>239</v>
      </c>
      <c r="G61" s="81">
        <v>0</v>
      </c>
      <c r="H61" s="81">
        <v>40000</v>
      </c>
      <c r="I61" s="301">
        <v>0</v>
      </c>
      <c r="J61" s="81">
        <v>0</v>
      </c>
      <c r="K61" s="81">
        <v>0</v>
      </c>
      <c r="L61" s="81">
        <v>0</v>
      </c>
      <c r="M61" s="81">
        <v>0</v>
      </c>
      <c r="N61" s="81">
        <v>0</v>
      </c>
      <c r="O61" s="81">
        <v>0</v>
      </c>
      <c r="P61" s="346">
        <v>0</v>
      </c>
      <c r="Q61" s="350">
        <v>0</v>
      </c>
      <c r="R61" s="420">
        <f>P61-Q61</f>
        <v>0</v>
      </c>
      <c r="S61" s="81">
        <v>0</v>
      </c>
      <c r="T61" s="346">
        <v>0</v>
      </c>
      <c r="U61" s="350">
        <v>0</v>
      </c>
      <c r="V61" s="420">
        <f>T61-U61</f>
        <v>0</v>
      </c>
      <c r="W61" s="81">
        <v>0</v>
      </c>
      <c r="X61" s="346">
        <v>0</v>
      </c>
      <c r="Y61" s="350">
        <v>0</v>
      </c>
      <c r="Z61" s="420">
        <f>X61-Y61</f>
        <v>0</v>
      </c>
      <c r="AA61" s="81">
        <v>0</v>
      </c>
      <c r="AB61" s="23">
        <f>P61+T61+X61</f>
        <v>0</v>
      </c>
    </row>
    <row r="62" spans="1:28" ht="16.5" customHeight="1" thickBot="1">
      <c r="A62" s="1295"/>
      <c r="B62" s="13" t="s">
        <v>580</v>
      </c>
      <c r="C62" s="28" t="s">
        <v>240</v>
      </c>
      <c r="D62" s="28">
        <v>2</v>
      </c>
      <c r="E62" s="29" t="s">
        <v>396</v>
      </c>
      <c r="F62" s="30" t="s">
        <v>397</v>
      </c>
      <c r="G62" s="15">
        <f>G63</f>
        <v>0</v>
      </c>
      <c r="H62" s="15">
        <f aca="true" t="shared" si="24" ref="H62:AB62">H63</f>
        <v>0</v>
      </c>
      <c r="I62" s="15">
        <f t="shared" si="24"/>
        <v>0</v>
      </c>
      <c r="J62" s="15">
        <f t="shared" si="24"/>
        <v>30000</v>
      </c>
      <c r="K62" s="15">
        <f t="shared" si="24"/>
        <v>0</v>
      </c>
      <c r="L62" s="15">
        <f t="shared" si="24"/>
        <v>0</v>
      </c>
      <c r="M62" s="15">
        <f t="shared" si="24"/>
        <v>0</v>
      </c>
      <c r="N62" s="15">
        <f t="shared" si="24"/>
        <v>0</v>
      </c>
      <c r="O62" s="15">
        <f t="shared" si="24"/>
        <v>0</v>
      </c>
      <c r="P62" s="331">
        <f t="shared" si="24"/>
        <v>0</v>
      </c>
      <c r="Q62" s="332">
        <f t="shared" si="24"/>
        <v>0</v>
      </c>
      <c r="R62" s="408">
        <f t="shared" si="24"/>
        <v>0</v>
      </c>
      <c r="S62" s="15">
        <f t="shared" si="24"/>
        <v>0</v>
      </c>
      <c r="T62" s="331">
        <f t="shared" si="24"/>
        <v>0</v>
      </c>
      <c r="U62" s="332">
        <f t="shared" si="24"/>
        <v>0</v>
      </c>
      <c r="V62" s="408">
        <f t="shared" si="24"/>
        <v>0</v>
      </c>
      <c r="W62" s="15">
        <f t="shared" si="24"/>
        <v>0</v>
      </c>
      <c r="X62" s="331">
        <f t="shared" si="24"/>
        <v>0</v>
      </c>
      <c r="Y62" s="332">
        <f t="shared" si="24"/>
        <v>0</v>
      </c>
      <c r="Z62" s="408">
        <f t="shared" si="24"/>
        <v>0</v>
      </c>
      <c r="AA62" s="15">
        <f t="shared" si="24"/>
        <v>0</v>
      </c>
      <c r="AB62" s="15">
        <f t="shared" si="24"/>
        <v>0</v>
      </c>
    </row>
    <row r="63" spans="1:28" ht="16.5" customHeight="1" thickBot="1">
      <c r="A63" s="1295"/>
      <c r="B63" s="66" t="s">
        <v>580</v>
      </c>
      <c r="C63" s="86" t="s">
        <v>240</v>
      </c>
      <c r="D63" s="302" t="s">
        <v>241</v>
      </c>
      <c r="E63" s="78" t="s">
        <v>340</v>
      </c>
      <c r="F63" s="80" t="s">
        <v>239</v>
      </c>
      <c r="G63" s="81">
        <v>0</v>
      </c>
      <c r="H63" s="81">
        <v>0</v>
      </c>
      <c r="I63" s="301">
        <v>0</v>
      </c>
      <c r="J63" s="81">
        <v>30000</v>
      </c>
      <c r="K63" s="81">
        <v>0</v>
      </c>
      <c r="L63" s="81">
        <v>0</v>
      </c>
      <c r="M63" s="81">
        <v>0</v>
      </c>
      <c r="N63" s="81">
        <v>0</v>
      </c>
      <c r="O63" s="81">
        <v>0</v>
      </c>
      <c r="P63" s="346">
        <v>0</v>
      </c>
      <c r="Q63" s="350">
        <v>0</v>
      </c>
      <c r="R63" s="420">
        <f>P63-Q63</f>
        <v>0</v>
      </c>
      <c r="S63" s="81">
        <v>0</v>
      </c>
      <c r="T63" s="346">
        <v>0</v>
      </c>
      <c r="U63" s="350">
        <v>0</v>
      </c>
      <c r="V63" s="420">
        <f>T63-U63</f>
        <v>0</v>
      </c>
      <c r="W63" s="81">
        <v>0</v>
      </c>
      <c r="X63" s="346">
        <v>0</v>
      </c>
      <c r="Y63" s="350">
        <v>0</v>
      </c>
      <c r="Z63" s="420">
        <f>X63-Y63</f>
        <v>0</v>
      </c>
      <c r="AA63" s="81">
        <v>0</v>
      </c>
      <c r="AB63" s="39">
        <f>P63+T63+X63</f>
        <v>0</v>
      </c>
    </row>
    <row r="64" spans="1:28" ht="16.5" customHeight="1" thickBot="1">
      <c r="A64" s="1295"/>
      <c r="B64" s="13" t="s">
        <v>580</v>
      </c>
      <c r="C64" s="13" t="s">
        <v>300</v>
      </c>
      <c r="D64" s="13">
        <v>2</v>
      </c>
      <c r="E64" s="14" t="s">
        <v>396</v>
      </c>
      <c r="F64" s="374" t="s">
        <v>397</v>
      </c>
      <c r="G64" s="15">
        <f>SUM(G65:G72)</f>
        <v>920000</v>
      </c>
      <c r="H64" s="15">
        <f aca="true" t="shared" si="25" ref="H64:AB64">SUM(H65:H72)</f>
        <v>2897000</v>
      </c>
      <c r="I64" s="15">
        <f t="shared" si="25"/>
        <v>2156000</v>
      </c>
      <c r="J64" s="15">
        <f t="shared" si="25"/>
        <v>1000000</v>
      </c>
      <c r="K64" s="15">
        <f t="shared" si="25"/>
        <v>1990000</v>
      </c>
      <c r="L64" s="15">
        <f t="shared" si="25"/>
        <v>3000000</v>
      </c>
      <c r="M64" s="15">
        <f>SUM(M65:M72)</f>
        <v>2500000</v>
      </c>
      <c r="N64" s="15">
        <f>SUM(N65:N72)</f>
        <v>3150000</v>
      </c>
      <c r="O64" s="15">
        <f>SUM(O65:O72)</f>
        <v>2020000</v>
      </c>
      <c r="P64" s="15">
        <f t="shared" si="25"/>
        <v>0</v>
      </c>
      <c r="Q64" s="15">
        <f t="shared" si="25"/>
        <v>0</v>
      </c>
      <c r="R64" s="15">
        <f t="shared" si="25"/>
        <v>0</v>
      </c>
      <c r="S64" s="15">
        <f t="shared" si="25"/>
        <v>0</v>
      </c>
      <c r="T64" s="15">
        <f t="shared" si="25"/>
        <v>0</v>
      </c>
      <c r="U64" s="15">
        <f t="shared" si="25"/>
        <v>0</v>
      </c>
      <c r="V64" s="15">
        <f t="shared" si="25"/>
        <v>0</v>
      </c>
      <c r="W64" s="15">
        <f t="shared" si="25"/>
        <v>0</v>
      </c>
      <c r="X64" s="15">
        <f t="shared" si="25"/>
        <v>0</v>
      </c>
      <c r="Y64" s="15">
        <f t="shared" si="25"/>
        <v>0</v>
      </c>
      <c r="Z64" s="15">
        <f t="shared" si="25"/>
        <v>0</v>
      </c>
      <c r="AA64" s="15">
        <f t="shared" si="25"/>
        <v>0</v>
      </c>
      <c r="AB64" s="15">
        <f t="shared" si="25"/>
        <v>0</v>
      </c>
    </row>
    <row r="65" spans="1:28" ht="16.5" customHeight="1">
      <c r="A65" s="1295"/>
      <c r="B65" s="66" t="s">
        <v>580</v>
      </c>
      <c r="C65" s="598" t="s">
        <v>300</v>
      </c>
      <c r="D65" s="1286" t="s">
        <v>4</v>
      </c>
      <c r="E65" s="599" t="s">
        <v>333</v>
      </c>
      <c r="F65" s="600" t="s">
        <v>334</v>
      </c>
      <c r="G65" s="601">
        <v>0</v>
      </c>
      <c r="H65" s="602">
        <v>0</v>
      </c>
      <c r="I65" s="603">
        <v>0</v>
      </c>
      <c r="J65" s="601">
        <v>0</v>
      </c>
      <c r="K65" s="601">
        <v>0</v>
      </c>
      <c r="L65" s="601">
        <v>100000</v>
      </c>
      <c r="M65" s="601">
        <v>50000</v>
      </c>
      <c r="N65" s="601">
        <v>200000</v>
      </c>
      <c r="O65" s="601">
        <v>200000</v>
      </c>
      <c r="P65" s="656">
        <v>0</v>
      </c>
      <c r="Q65" s="23">
        <v>0</v>
      </c>
      <c r="R65" s="604">
        <f>P65-Q65</f>
        <v>0</v>
      </c>
      <c r="S65" s="601">
        <v>0</v>
      </c>
      <c r="T65" s="656">
        <v>0</v>
      </c>
      <c r="U65" s="23">
        <v>0</v>
      </c>
      <c r="V65" s="668">
        <f>T65-U65</f>
        <v>0</v>
      </c>
      <c r="W65" s="601">
        <v>0</v>
      </c>
      <c r="X65" s="656">
        <v>0</v>
      </c>
      <c r="Y65" s="23">
        <v>0</v>
      </c>
      <c r="Z65" s="604">
        <f>X65-Y65</f>
        <v>0</v>
      </c>
      <c r="AA65" s="601">
        <v>0</v>
      </c>
      <c r="AB65" s="605">
        <f>P65+T65+X65</f>
        <v>0</v>
      </c>
    </row>
    <row r="66" spans="1:28" ht="16.5" customHeight="1">
      <c r="A66" s="1295"/>
      <c r="B66" s="84" t="s">
        <v>580</v>
      </c>
      <c r="C66" s="85" t="s">
        <v>300</v>
      </c>
      <c r="D66" s="1287"/>
      <c r="E66" s="86" t="s">
        <v>298</v>
      </c>
      <c r="F66" s="87" t="s">
        <v>299</v>
      </c>
      <c r="G66" s="76">
        <v>70000</v>
      </c>
      <c r="H66" s="88">
        <v>0</v>
      </c>
      <c r="I66" s="77">
        <v>15000</v>
      </c>
      <c r="J66" s="76">
        <v>0</v>
      </c>
      <c r="K66" s="76">
        <v>450000</v>
      </c>
      <c r="L66" s="76">
        <v>500000</v>
      </c>
      <c r="M66" s="76">
        <v>400000</v>
      </c>
      <c r="N66" s="76">
        <v>400000</v>
      </c>
      <c r="O66" s="76">
        <v>200000</v>
      </c>
      <c r="P66" s="656">
        <v>0</v>
      </c>
      <c r="Q66" s="23">
        <v>0</v>
      </c>
      <c r="R66" s="419">
        <f aca="true" t="shared" si="26" ref="R66:R72">P66-Q66</f>
        <v>0</v>
      </c>
      <c r="S66" s="76">
        <v>0</v>
      </c>
      <c r="T66" s="656">
        <v>0</v>
      </c>
      <c r="U66" s="23">
        <v>0</v>
      </c>
      <c r="V66" s="669">
        <f aca="true" t="shared" si="27" ref="V66:V72">T66-U66</f>
        <v>0</v>
      </c>
      <c r="W66" s="76">
        <v>0</v>
      </c>
      <c r="X66" s="656">
        <v>0</v>
      </c>
      <c r="Y66" s="23">
        <v>0</v>
      </c>
      <c r="Z66" s="419">
        <f aca="true" t="shared" si="28" ref="Z66:Z72">X66-Y66</f>
        <v>0</v>
      </c>
      <c r="AA66" s="76">
        <v>0</v>
      </c>
      <c r="AB66" s="23">
        <f aca="true" t="shared" si="29" ref="AB66:AB72">P66+T66+X66</f>
        <v>0</v>
      </c>
    </row>
    <row r="67" spans="1:28" ht="16.5" customHeight="1">
      <c r="A67" s="1295"/>
      <c r="B67" s="84" t="s">
        <v>580</v>
      </c>
      <c r="C67" s="85" t="s">
        <v>300</v>
      </c>
      <c r="D67" s="1287"/>
      <c r="E67" s="86" t="s">
        <v>301</v>
      </c>
      <c r="F67" s="87" t="s">
        <v>5</v>
      </c>
      <c r="G67" s="76">
        <v>0</v>
      </c>
      <c r="H67" s="88">
        <v>0</v>
      </c>
      <c r="I67" s="77">
        <v>15000</v>
      </c>
      <c r="J67" s="76">
        <v>0</v>
      </c>
      <c r="K67" s="76">
        <v>0</v>
      </c>
      <c r="L67" s="76">
        <v>0</v>
      </c>
      <c r="M67" s="76">
        <v>0</v>
      </c>
      <c r="N67" s="76">
        <v>0</v>
      </c>
      <c r="O67" s="76"/>
      <c r="P67" s="656">
        <v>0</v>
      </c>
      <c r="Q67" s="23">
        <v>0</v>
      </c>
      <c r="R67" s="419">
        <f t="shared" si="26"/>
        <v>0</v>
      </c>
      <c r="S67" s="76">
        <v>0</v>
      </c>
      <c r="T67" s="656">
        <v>0</v>
      </c>
      <c r="U67" s="23">
        <v>0</v>
      </c>
      <c r="V67" s="669">
        <f t="shared" si="27"/>
        <v>0</v>
      </c>
      <c r="W67" s="76">
        <v>0</v>
      </c>
      <c r="X67" s="656">
        <v>0</v>
      </c>
      <c r="Y67" s="23">
        <v>0</v>
      </c>
      <c r="Z67" s="419">
        <f t="shared" si="28"/>
        <v>0</v>
      </c>
      <c r="AA67" s="76">
        <v>0</v>
      </c>
      <c r="AB67" s="23">
        <f t="shared" si="29"/>
        <v>0</v>
      </c>
    </row>
    <row r="68" spans="1:28" ht="16.5" customHeight="1">
      <c r="A68" s="1295"/>
      <c r="B68" s="84" t="s">
        <v>580</v>
      </c>
      <c r="C68" s="588" t="s">
        <v>300</v>
      </c>
      <c r="D68" s="1287"/>
      <c r="E68" s="590" t="s">
        <v>335</v>
      </c>
      <c r="F68" s="591" t="s">
        <v>302</v>
      </c>
      <c r="G68" s="592">
        <v>0</v>
      </c>
      <c r="H68" s="593">
        <v>0</v>
      </c>
      <c r="I68" s="594">
        <v>25000</v>
      </c>
      <c r="J68" s="592">
        <v>0</v>
      </c>
      <c r="K68" s="592">
        <v>160000</v>
      </c>
      <c r="L68" s="592">
        <v>100000</v>
      </c>
      <c r="M68" s="592">
        <v>50000</v>
      </c>
      <c r="N68" s="592">
        <v>500000</v>
      </c>
      <c r="O68" s="592">
        <v>30000</v>
      </c>
      <c r="P68" s="656">
        <v>0</v>
      </c>
      <c r="Q68" s="23">
        <v>0</v>
      </c>
      <c r="R68" s="595">
        <f t="shared" si="26"/>
        <v>0</v>
      </c>
      <c r="S68" s="592">
        <v>0</v>
      </c>
      <c r="T68" s="656">
        <v>0</v>
      </c>
      <c r="U68" s="23">
        <v>0</v>
      </c>
      <c r="V68" s="670">
        <f t="shared" si="27"/>
        <v>0</v>
      </c>
      <c r="W68" s="592">
        <v>0</v>
      </c>
      <c r="X68" s="656">
        <v>0</v>
      </c>
      <c r="Y68" s="23">
        <v>0</v>
      </c>
      <c r="Z68" s="595">
        <f t="shared" si="28"/>
        <v>0</v>
      </c>
      <c r="AA68" s="592">
        <v>0</v>
      </c>
      <c r="AB68" s="596">
        <f t="shared" si="29"/>
        <v>0</v>
      </c>
    </row>
    <row r="69" spans="1:28" ht="16.5" customHeight="1">
      <c r="A69" s="1295"/>
      <c r="B69" s="84" t="s">
        <v>580</v>
      </c>
      <c r="C69" s="86" t="s">
        <v>300</v>
      </c>
      <c r="D69" s="1287"/>
      <c r="E69" s="86" t="s">
        <v>361</v>
      </c>
      <c r="F69" s="87" t="s">
        <v>304</v>
      </c>
      <c r="G69" s="76">
        <v>150000</v>
      </c>
      <c r="H69" s="76">
        <v>1400000</v>
      </c>
      <c r="I69" s="77">
        <v>450000</v>
      </c>
      <c r="J69" s="76">
        <v>0</v>
      </c>
      <c r="K69" s="76">
        <v>200000</v>
      </c>
      <c r="L69" s="76">
        <v>400000</v>
      </c>
      <c r="M69" s="76">
        <v>300000</v>
      </c>
      <c r="N69" s="76">
        <v>300000</v>
      </c>
      <c r="O69" s="76">
        <v>500000</v>
      </c>
      <c r="P69" s="656">
        <v>0</v>
      </c>
      <c r="Q69" s="23">
        <v>0</v>
      </c>
      <c r="R69" s="419">
        <f>P69-Q69</f>
        <v>0</v>
      </c>
      <c r="S69" s="76">
        <v>0</v>
      </c>
      <c r="T69" s="656">
        <v>0</v>
      </c>
      <c r="U69" s="23">
        <v>0</v>
      </c>
      <c r="V69" s="669">
        <f>T69-U69</f>
        <v>0</v>
      </c>
      <c r="W69" s="76">
        <v>0</v>
      </c>
      <c r="X69" s="656">
        <v>0</v>
      </c>
      <c r="Y69" s="23">
        <v>0</v>
      </c>
      <c r="Z69" s="419">
        <f>X69-Y69</f>
        <v>0</v>
      </c>
      <c r="AA69" s="76">
        <v>0</v>
      </c>
      <c r="AB69" s="23">
        <f>P69+T69+X69</f>
        <v>0</v>
      </c>
    </row>
    <row r="70" spans="1:28" ht="16.5" customHeight="1">
      <c r="A70" s="1295"/>
      <c r="B70" s="84" t="s">
        <v>580</v>
      </c>
      <c r="C70" s="589" t="s">
        <v>300</v>
      </c>
      <c r="D70" s="1287"/>
      <c r="E70" s="71" t="s">
        <v>337</v>
      </c>
      <c r="F70" s="73" t="s">
        <v>303</v>
      </c>
      <c r="G70" s="74">
        <v>0</v>
      </c>
      <c r="H70" s="74">
        <v>550000</v>
      </c>
      <c r="I70" s="75">
        <v>570000</v>
      </c>
      <c r="J70" s="74">
        <v>1000000</v>
      </c>
      <c r="K70" s="74">
        <v>1070000</v>
      </c>
      <c r="L70" s="74">
        <v>1700000</v>
      </c>
      <c r="M70" s="74">
        <v>1600000</v>
      </c>
      <c r="N70" s="74">
        <v>1600000</v>
      </c>
      <c r="O70" s="74">
        <v>1000000</v>
      </c>
      <c r="P70" s="656">
        <v>0</v>
      </c>
      <c r="Q70" s="23">
        <v>0</v>
      </c>
      <c r="R70" s="418">
        <f t="shared" si="26"/>
        <v>0</v>
      </c>
      <c r="S70" s="74">
        <v>0</v>
      </c>
      <c r="T70" s="656">
        <v>0</v>
      </c>
      <c r="U70" s="23">
        <v>0</v>
      </c>
      <c r="V70" s="671">
        <f t="shared" si="27"/>
        <v>0</v>
      </c>
      <c r="W70" s="74">
        <v>0</v>
      </c>
      <c r="X70" s="656">
        <v>0</v>
      </c>
      <c r="Y70" s="23">
        <v>0</v>
      </c>
      <c r="Z70" s="418">
        <f t="shared" si="28"/>
        <v>0</v>
      </c>
      <c r="AA70" s="74">
        <v>0</v>
      </c>
      <c r="AB70" s="597">
        <f t="shared" si="29"/>
        <v>0</v>
      </c>
    </row>
    <row r="71" spans="1:28" ht="16.5" customHeight="1">
      <c r="A71" s="1295"/>
      <c r="B71" s="84" t="s">
        <v>580</v>
      </c>
      <c r="C71" s="85" t="s">
        <v>300</v>
      </c>
      <c r="D71" s="1287"/>
      <c r="E71" s="71" t="s">
        <v>339</v>
      </c>
      <c r="F71" s="73" t="s">
        <v>6</v>
      </c>
      <c r="G71" s="74">
        <v>0</v>
      </c>
      <c r="H71" s="74">
        <v>550000</v>
      </c>
      <c r="I71" s="77">
        <v>620000</v>
      </c>
      <c r="J71" s="76">
        <v>0</v>
      </c>
      <c r="K71" s="76">
        <v>0</v>
      </c>
      <c r="L71" s="76">
        <v>100000</v>
      </c>
      <c r="M71" s="76">
        <v>50000</v>
      </c>
      <c r="N71" s="76">
        <v>100000</v>
      </c>
      <c r="O71" s="76">
        <v>70000</v>
      </c>
      <c r="P71" s="656">
        <v>0</v>
      </c>
      <c r="Q71" s="23">
        <v>0</v>
      </c>
      <c r="R71" s="419">
        <f t="shared" si="26"/>
        <v>0</v>
      </c>
      <c r="S71" s="74">
        <v>0</v>
      </c>
      <c r="T71" s="656">
        <v>0</v>
      </c>
      <c r="U71" s="23">
        <v>0</v>
      </c>
      <c r="V71" s="669">
        <f t="shared" si="27"/>
        <v>0</v>
      </c>
      <c r="W71" s="74">
        <v>0</v>
      </c>
      <c r="X71" s="656">
        <v>0</v>
      </c>
      <c r="Y71" s="23">
        <v>0</v>
      </c>
      <c r="Z71" s="419">
        <f t="shared" si="28"/>
        <v>0</v>
      </c>
      <c r="AA71" s="74">
        <v>0</v>
      </c>
      <c r="AB71" s="23">
        <f t="shared" si="29"/>
        <v>0</v>
      </c>
    </row>
    <row r="72" spans="1:28" ht="16.5" customHeight="1" thickBot="1">
      <c r="A72" s="1288"/>
      <c r="B72" s="89" t="s">
        <v>580</v>
      </c>
      <c r="C72" s="90" t="s">
        <v>300</v>
      </c>
      <c r="D72" s="1308"/>
      <c r="E72" s="78" t="s">
        <v>340</v>
      </c>
      <c r="F72" s="80" t="s">
        <v>323</v>
      </c>
      <c r="G72" s="81">
        <v>700000</v>
      </c>
      <c r="H72" s="81">
        <v>397000</v>
      </c>
      <c r="I72" s="83">
        <v>461000</v>
      </c>
      <c r="J72" s="82">
        <v>0</v>
      </c>
      <c r="K72" s="82">
        <v>110000</v>
      </c>
      <c r="L72" s="82">
        <v>100000</v>
      </c>
      <c r="M72" s="82">
        <v>50000</v>
      </c>
      <c r="N72" s="82">
        <v>50000</v>
      </c>
      <c r="O72" s="82">
        <v>20000</v>
      </c>
      <c r="P72" s="656">
        <v>0</v>
      </c>
      <c r="Q72" s="23">
        <v>0</v>
      </c>
      <c r="R72" s="421">
        <f t="shared" si="26"/>
        <v>0</v>
      </c>
      <c r="S72" s="81">
        <v>0</v>
      </c>
      <c r="T72" s="656">
        <v>0</v>
      </c>
      <c r="U72" s="23">
        <v>0</v>
      </c>
      <c r="V72" s="672">
        <f t="shared" si="27"/>
        <v>0</v>
      </c>
      <c r="W72" s="81">
        <v>0</v>
      </c>
      <c r="X72" s="656">
        <v>0</v>
      </c>
      <c r="Y72" s="23">
        <v>0</v>
      </c>
      <c r="Z72" s="421">
        <f t="shared" si="28"/>
        <v>0</v>
      </c>
      <c r="AA72" s="81">
        <v>0</v>
      </c>
      <c r="AB72" s="37">
        <f t="shared" si="29"/>
        <v>0</v>
      </c>
    </row>
    <row r="73" spans="1:28" ht="9.75" customHeight="1" thickBot="1">
      <c r="A73" s="40"/>
      <c r="B73" s="41"/>
      <c r="C73" s="41"/>
      <c r="D73" s="41"/>
      <c r="E73" s="41"/>
      <c r="F73" s="41"/>
      <c r="G73" s="42"/>
      <c r="H73" s="42"/>
      <c r="I73" s="42"/>
      <c r="J73" s="42"/>
      <c r="K73" s="42"/>
      <c r="L73" s="42"/>
      <c r="M73" s="42"/>
      <c r="N73" s="42"/>
      <c r="O73" s="42"/>
      <c r="P73" s="42"/>
      <c r="Q73" s="42"/>
      <c r="R73" s="42"/>
      <c r="S73" s="42"/>
      <c r="T73" s="42"/>
      <c r="U73" s="42"/>
      <c r="V73" s="42"/>
      <c r="W73" s="42"/>
      <c r="X73" s="42"/>
      <c r="Y73" s="42"/>
      <c r="Z73" s="42"/>
      <c r="AA73" s="42"/>
      <c r="AB73" s="43"/>
    </row>
    <row r="74" spans="1:28" ht="21" customHeight="1" thickBot="1">
      <c r="A74" s="1286" t="s">
        <v>535</v>
      </c>
      <c r="B74" s="1289"/>
      <c r="C74" s="1290"/>
      <c r="D74" s="1290"/>
      <c r="E74" s="1290"/>
      <c r="F74" s="1291"/>
      <c r="G74" s="44">
        <f aca="true" t="shared" si="30" ref="G74:AB74">G75</f>
        <v>3930000</v>
      </c>
      <c r="H74" s="44">
        <f t="shared" si="30"/>
        <v>0</v>
      </c>
      <c r="I74" s="45">
        <f t="shared" si="30"/>
        <v>1000000</v>
      </c>
      <c r="J74" s="44">
        <f t="shared" si="30"/>
        <v>4090000</v>
      </c>
      <c r="K74" s="44">
        <f t="shared" si="30"/>
        <v>4000000</v>
      </c>
      <c r="L74" s="44">
        <f t="shared" si="30"/>
        <v>0</v>
      </c>
      <c r="M74" s="44">
        <f t="shared" si="30"/>
        <v>500000</v>
      </c>
      <c r="N74" s="44">
        <f t="shared" si="30"/>
        <v>0</v>
      </c>
      <c r="O74" s="44">
        <f t="shared" si="30"/>
        <v>0</v>
      </c>
      <c r="P74" s="339">
        <f t="shared" si="30"/>
        <v>0</v>
      </c>
      <c r="Q74" s="340">
        <f t="shared" si="30"/>
        <v>0</v>
      </c>
      <c r="R74" s="413">
        <f t="shared" si="30"/>
        <v>0</v>
      </c>
      <c r="S74" s="44">
        <f t="shared" si="30"/>
        <v>0</v>
      </c>
      <c r="T74" s="339">
        <f t="shared" si="30"/>
        <v>0</v>
      </c>
      <c r="U74" s="340">
        <f t="shared" si="30"/>
        <v>0</v>
      </c>
      <c r="V74" s="413">
        <f t="shared" si="30"/>
        <v>0</v>
      </c>
      <c r="W74" s="44">
        <f t="shared" si="30"/>
        <v>0</v>
      </c>
      <c r="X74" s="339">
        <f t="shared" si="30"/>
        <v>0</v>
      </c>
      <c r="Y74" s="340">
        <f t="shared" si="30"/>
        <v>0</v>
      </c>
      <c r="Z74" s="413">
        <f t="shared" si="30"/>
        <v>0</v>
      </c>
      <c r="AA74" s="44">
        <f t="shared" si="30"/>
        <v>0</v>
      </c>
      <c r="AB74" s="44">
        <f t="shared" si="30"/>
        <v>0</v>
      </c>
    </row>
    <row r="75" spans="1:28" ht="16.5" customHeight="1" thickBot="1">
      <c r="A75" s="1287"/>
      <c r="B75" s="13" t="s">
        <v>580</v>
      </c>
      <c r="C75" s="13" t="s">
        <v>300</v>
      </c>
      <c r="D75" s="13">
        <v>2</v>
      </c>
      <c r="E75" s="14" t="s">
        <v>7</v>
      </c>
      <c r="F75" s="374" t="s">
        <v>8</v>
      </c>
      <c r="G75" s="15">
        <f aca="true" t="shared" si="31" ref="G75:AB75">SUM(G76)</f>
        <v>3930000</v>
      </c>
      <c r="H75" s="15">
        <f t="shared" si="31"/>
        <v>0</v>
      </c>
      <c r="I75" s="16">
        <f t="shared" si="31"/>
        <v>1000000</v>
      </c>
      <c r="J75" s="15">
        <f t="shared" si="31"/>
        <v>4090000</v>
      </c>
      <c r="K75" s="15">
        <f t="shared" si="31"/>
        <v>4000000</v>
      </c>
      <c r="L75" s="15">
        <f t="shared" si="31"/>
        <v>0</v>
      </c>
      <c r="M75" s="15">
        <f t="shared" si="31"/>
        <v>500000</v>
      </c>
      <c r="N75" s="15">
        <f t="shared" si="31"/>
        <v>0</v>
      </c>
      <c r="O75" s="15">
        <f t="shared" si="31"/>
        <v>0</v>
      </c>
      <c r="P75" s="331">
        <f t="shared" si="31"/>
        <v>0</v>
      </c>
      <c r="Q75" s="332">
        <f t="shared" si="31"/>
        <v>0</v>
      </c>
      <c r="R75" s="408">
        <f t="shared" si="31"/>
        <v>0</v>
      </c>
      <c r="S75" s="15">
        <f t="shared" si="31"/>
        <v>0</v>
      </c>
      <c r="T75" s="331">
        <f t="shared" si="31"/>
        <v>0</v>
      </c>
      <c r="U75" s="332">
        <f t="shared" si="31"/>
        <v>0</v>
      </c>
      <c r="V75" s="408">
        <f t="shared" si="31"/>
        <v>0</v>
      </c>
      <c r="W75" s="15">
        <f t="shared" si="31"/>
        <v>0</v>
      </c>
      <c r="X75" s="331">
        <f t="shared" si="31"/>
        <v>0</v>
      </c>
      <c r="Y75" s="332">
        <f t="shared" si="31"/>
        <v>0</v>
      </c>
      <c r="Z75" s="408">
        <f t="shared" si="31"/>
        <v>0</v>
      </c>
      <c r="AA75" s="15">
        <f t="shared" si="31"/>
        <v>0</v>
      </c>
      <c r="AB75" s="15">
        <f t="shared" si="31"/>
        <v>0</v>
      </c>
    </row>
    <row r="76" spans="1:28" ht="16.5" customHeight="1" thickBot="1">
      <c r="A76" s="1288"/>
      <c r="B76" s="91" t="s">
        <v>580</v>
      </c>
      <c r="C76" s="91" t="s">
        <v>300</v>
      </c>
      <c r="D76" s="91">
        <v>2</v>
      </c>
      <c r="E76" s="91" t="s">
        <v>305</v>
      </c>
      <c r="F76" s="92" t="s">
        <v>329</v>
      </c>
      <c r="G76" s="93">
        <v>3930000</v>
      </c>
      <c r="H76" s="93">
        <v>0</v>
      </c>
      <c r="I76" s="94">
        <v>1000000</v>
      </c>
      <c r="J76" s="93">
        <v>4090000</v>
      </c>
      <c r="K76" s="93">
        <v>4000000</v>
      </c>
      <c r="L76" s="93">
        <v>0</v>
      </c>
      <c r="M76" s="93">
        <v>500000</v>
      </c>
      <c r="N76" s="93">
        <v>0</v>
      </c>
      <c r="O76" s="93">
        <v>0</v>
      </c>
      <c r="P76" s="656">
        <v>0</v>
      </c>
      <c r="Q76" s="23">
        <v>0</v>
      </c>
      <c r="R76" s="422">
        <f>P76-Q76</f>
        <v>0</v>
      </c>
      <c r="S76" s="93">
        <v>0</v>
      </c>
      <c r="T76" s="656">
        <v>0</v>
      </c>
      <c r="U76" s="23">
        <v>0</v>
      </c>
      <c r="V76" s="422">
        <f>T76-U76</f>
        <v>0</v>
      </c>
      <c r="W76" s="93">
        <v>0</v>
      </c>
      <c r="X76" s="656">
        <v>0</v>
      </c>
      <c r="Y76" s="23">
        <v>0</v>
      </c>
      <c r="Z76" s="509">
        <f>X76-Y76</f>
        <v>0</v>
      </c>
      <c r="AA76" s="93">
        <v>0</v>
      </c>
      <c r="AB76" s="39">
        <f>P76+T76+X76</f>
        <v>0</v>
      </c>
    </row>
    <row r="77" spans="1:28" ht="9.75" customHeight="1" thickBot="1">
      <c r="A77" s="40"/>
      <c r="B77" s="41"/>
      <c r="C77" s="41"/>
      <c r="D77" s="41"/>
      <c r="E77" s="41"/>
      <c r="F77" s="41"/>
      <c r="G77" s="42"/>
      <c r="H77" s="42"/>
      <c r="I77" s="42"/>
      <c r="J77" s="42"/>
      <c r="K77" s="42"/>
      <c r="L77" s="42"/>
      <c r="M77" s="42"/>
      <c r="N77" s="42"/>
      <c r="O77" s="42"/>
      <c r="P77" s="42"/>
      <c r="Q77" s="42"/>
      <c r="R77" s="42"/>
      <c r="S77" s="42"/>
      <c r="T77" s="42"/>
      <c r="U77" s="42"/>
      <c r="V77" s="42"/>
      <c r="W77" s="42"/>
      <c r="X77" s="42"/>
      <c r="Y77" s="42"/>
      <c r="Z77" s="42"/>
      <c r="AA77" s="42"/>
      <c r="AB77" s="43"/>
    </row>
    <row r="78" spans="1:28" ht="21" customHeight="1" thickBot="1">
      <c r="A78" s="1286" t="s">
        <v>196</v>
      </c>
      <c r="B78" s="1289"/>
      <c r="C78" s="1290"/>
      <c r="D78" s="1290"/>
      <c r="E78" s="1290"/>
      <c r="F78" s="1291"/>
      <c r="G78" s="44">
        <f aca="true" t="shared" si="32" ref="G78:AB78">G79</f>
        <v>0</v>
      </c>
      <c r="H78" s="44">
        <f t="shared" si="32"/>
        <v>0</v>
      </c>
      <c r="I78" s="45">
        <f t="shared" si="32"/>
        <v>261000</v>
      </c>
      <c r="J78" s="44">
        <f t="shared" si="32"/>
        <v>0</v>
      </c>
      <c r="K78" s="44">
        <f t="shared" si="32"/>
        <v>0</v>
      </c>
      <c r="L78" s="44">
        <f t="shared" si="32"/>
        <v>0</v>
      </c>
      <c r="M78" s="44">
        <f t="shared" si="32"/>
        <v>0</v>
      </c>
      <c r="N78" s="44">
        <f t="shared" si="32"/>
        <v>0</v>
      </c>
      <c r="O78" s="44">
        <f t="shared" si="32"/>
        <v>0</v>
      </c>
      <c r="P78" s="339">
        <f t="shared" si="32"/>
        <v>0</v>
      </c>
      <c r="Q78" s="340">
        <f t="shared" si="32"/>
        <v>0</v>
      </c>
      <c r="R78" s="413">
        <f t="shared" si="32"/>
        <v>0</v>
      </c>
      <c r="S78" s="44">
        <f t="shared" si="32"/>
        <v>0</v>
      </c>
      <c r="T78" s="339">
        <f t="shared" si="32"/>
        <v>0</v>
      </c>
      <c r="U78" s="340">
        <f t="shared" si="32"/>
        <v>0</v>
      </c>
      <c r="V78" s="413">
        <f t="shared" si="32"/>
        <v>0</v>
      </c>
      <c r="W78" s="44">
        <f t="shared" si="32"/>
        <v>0</v>
      </c>
      <c r="X78" s="339">
        <f t="shared" si="32"/>
        <v>0</v>
      </c>
      <c r="Y78" s="340">
        <f t="shared" si="32"/>
        <v>0</v>
      </c>
      <c r="Z78" s="413">
        <f t="shared" si="32"/>
        <v>0</v>
      </c>
      <c r="AA78" s="44">
        <f t="shared" si="32"/>
        <v>0</v>
      </c>
      <c r="AB78" s="44">
        <f t="shared" si="32"/>
        <v>0</v>
      </c>
    </row>
    <row r="79" spans="1:28" ht="16.5" customHeight="1" thickBot="1">
      <c r="A79" s="1287"/>
      <c r="B79" s="13" t="s">
        <v>580</v>
      </c>
      <c r="C79" s="13" t="s">
        <v>300</v>
      </c>
      <c r="D79" s="13">
        <v>2</v>
      </c>
      <c r="E79" s="14" t="s">
        <v>9</v>
      </c>
      <c r="F79" s="374" t="s">
        <v>40</v>
      </c>
      <c r="G79" s="15">
        <f aca="true" t="shared" si="33" ref="G79:AB79">SUM(G80)</f>
        <v>0</v>
      </c>
      <c r="H79" s="15">
        <f t="shared" si="33"/>
        <v>0</v>
      </c>
      <c r="I79" s="16">
        <f t="shared" si="33"/>
        <v>261000</v>
      </c>
      <c r="J79" s="15">
        <f t="shared" si="33"/>
        <v>0</v>
      </c>
      <c r="K79" s="15">
        <f t="shared" si="33"/>
        <v>0</v>
      </c>
      <c r="L79" s="15">
        <f t="shared" si="33"/>
        <v>0</v>
      </c>
      <c r="M79" s="15">
        <f t="shared" si="33"/>
        <v>0</v>
      </c>
      <c r="N79" s="15">
        <f t="shared" si="33"/>
        <v>0</v>
      </c>
      <c r="O79" s="15">
        <f t="shared" si="33"/>
        <v>0</v>
      </c>
      <c r="P79" s="331">
        <f t="shared" si="33"/>
        <v>0</v>
      </c>
      <c r="Q79" s="332">
        <f t="shared" si="33"/>
        <v>0</v>
      </c>
      <c r="R79" s="408">
        <f t="shared" si="33"/>
        <v>0</v>
      </c>
      <c r="S79" s="15">
        <f t="shared" si="33"/>
        <v>0</v>
      </c>
      <c r="T79" s="331">
        <f t="shared" si="33"/>
        <v>0</v>
      </c>
      <c r="U79" s="332">
        <f t="shared" si="33"/>
        <v>0</v>
      </c>
      <c r="V79" s="408">
        <f t="shared" si="33"/>
        <v>0</v>
      </c>
      <c r="W79" s="15">
        <f t="shared" si="33"/>
        <v>0</v>
      </c>
      <c r="X79" s="331">
        <f t="shared" si="33"/>
        <v>0</v>
      </c>
      <c r="Y79" s="332">
        <f t="shared" si="33"/>
        <v>0</v>
      </c>
      <c r="Z79" s="408">
        <f t="shared" si="33"/>
        <v>0</v>
      </c>
      <c r="AA79" s="15">
        <f t="shared" si="33"/>
        <v>0</v>
      </c>
      <c r="AB79" s="15">
        <f t="shared" si="33"/>
        <v>0</v>
      </c>
    </row>
    <row r="80" spans="1:28" ht="16.5" customHeight="1" thickBot="1">
      <c r="A80" s="1288"/>
      <c r="B80" s="91" t="s">
        <v>580</v>
      </c>
      <c r="C80" s="91" t="s">
        <v>300</v>
      </c>
      <c r="D80" s="91">
        <v>2</v>
      </c>
      <c r="E80" s="91" t="s">
        <v>306</v>
      </c>
      <c r="F80" s="92" t="s">
        <v>41</v>
      </c>
      <c r="G80" s="93">
        <v>0</v>
      </c>
      <c r="H80" s="93">
        <v>0</v>
      </c>
      <c r="I80" s="93">
        <v>261000</v>
      </c>
      <c r="J80" s="93">
        <v>0</v>
      </c>
      <c r="K80" s="93">
        <v>0</v>
      </c>
      <c r="L80" s="93">
        <v>0</v>
      </c>
      <c r="M80" s="93">
        <v>0</v>
      </c>
      <c r="N80" s="93">
        <v>0</v>
      </c>
      <c r="O80" s="93">
        <v>0</v>
      </c>
      <c r="P80" s="351">
        <v>0</v>
      </c>
      <c r="Q80" s="352">
        <v>0</v>
      </c>
      <c r="R80" s="422">
        <f>P80-Q80</f>
        <v>0</v>
      </c>
      <c r="S80" s="93">
        <v>0</v>
      </c>
      <c r="T80" s="351">
        <v>0</v>
      </c>
      <c r="U80" s="352">
        <v>0</v>
      </c>
      <c r="V80" s="422">
        <f>T80-U80</f>
        <v>0</v>
      </c>
      <c r="W80" s="93">
        <v>0</v>
      </c>
      <c r="X80" s="351">
        <v>0</v>
      </c>
      <c r="Y80" s="352">
        <v>0</v>
      </c>
      <c r="Z80" s="422">
        <f>X80-Y80</f>
        <v>0</v>
      </c>
      <c r="AA80" s="93">
        <v>0</v>
      </c>
      <c r="AB80" s="39">
        <f>P80+T80+X80</f>
        <v>0</v>
      </c>
    </row>
    <row r="81" spans="1:28" s="745" customFormat="1" ht="15" customHeight="1">
      <c r="A81" s="41"/>
      <c r="B81" s="41"/>
      <c r="C81" s="95"/>
      <c r="D81" s="95"/>
      <c r="E81" s="95"/>
      <c r="F81" s="95"/>
      <c r="G81" s="96"/>
      <c r="H81" s="96"/>
      <c r="I81" s="96"/>
      <c r="J81" s="96"/>
      <c r="K81" s="96"/>
      <c r="L81" s="96"/>
      <c r="M81" s="96"/>
      <c r="N81" s="96"/>
      <c r="O81" s="96"/>
      <c r="P81" s="96"/>
      <c r="Q81" s="96"/>
      <c r="R81" s="96"/>
      <c r="S81" s="96"/>
      <c r="T81" s="96"/>
      <c r="U81" s="96"/>
      <c r="V81" s="96"/>
      <c r="W81" s="96"/>
      <c r="X81" s="96"/>
      <c r="Y81" s="96"/>
      <c r="Z81" s="96"/>
      <c r="AA81" s="96"/>
      <c r="AB81" s="96"/>
    </row>
    <row r="82" spans="1:28" s="745" customFormat="1" ht="15" customHeight="1">
      <c r="A82" s="41"/>
      <c r="B82" s="41"/>
      <c r="C82" s="95"/>
      <c r="D82" s="95"/>
      <c r="E82" s="95"/>
      <c r="F82" s="95"/>
      <c r="G82" s="96"/>
      <c r="H82" s="96"/>
      <c r="I82" s="96"/>
      <c r="J82" s="96"/>
      <c r="K82" s="96"/>
      <c r="L82" s="96"/>
      <c r="M82" s="96"/>
      <c r="N82" s="96"/>
      <c r="O82" s="96"/>
      <c r="P82" s="96"/>
      <c r="Q82" s="96"/>
      <c r="R82" s="96"/>
      <c r="S82" s="96"/>
      <c r="T82" s="96"/>
      <c r="U82" s="96"/>
      <c r="V82" s="96"/>
      <c r="W82" s="96"/>
      <c r="X82" s="96"/>
      <c r="Y82" s="96"/>
      <c r="Z82" s="96"/>
      <c r="AA82" s="96"/>
      <c r="AB82" s="96"/>
    </row>
    <row r="83" spans="1:28" s="745" customFormat="1" ht="15" customHeight="1">
      <c r="A83" s="41"/>
      <c r="B83" s="41"/>
      <c r="C83" s="95"/>
      <c r="D83" s="95"/>
      <c r="E83" s="95"/>
      <c r="F83" s="95"/>
      <c r="G83" s="96"/>
      <c r="H83" s="96"/>
      <c r="I83" s="96"/>
      <c r="J83" s="96"/>
      <c r="K83" s="96"/>
      <c r="L83" s="96"/>
      <c r="M83" s="96"/>
      <c r="N83" s="96"/>
      <c r="O83" s="96"/>
      <c r="P83" s="96"/>
      <c r="Q83" s="96"/>
      <c r="R83" s="96"/>
      <c r="S83" s="96"/>
      <c r="T83" s="96"/>
      <c r="U83" s="96"/>
      <c r="V83" s="96"/>
      <c r="W83" s="96"/>
      <c r="X83" s="96"/>
      <c r="Y83" s="96"/>
      <c r="Z83" s="96"/>
      <c r="AA83" s="96"/>
      <c r="AB83" s="96"/>
    </row>
    <row r="84" spans="1:28" s="745" customFormat="1" ht="15" customHeight="1">
      <c r="A84" s="41"/>
      <c r="B84" s="41"/>
      <c r="C84" s="95"/>
      <c r="D84" s="95"/>
      <c r="E84" s="95"/>
      <c r="F84" s="95"/>
      <c r="G84" s="96"/>
      <c r="H84" s="96"/>
      <c r="I84" s="96"/>
      <c r="J84" s="96"/>
      <c r="K84" s="96"/>
      <c r="L84" s="96"/>
      <c r="M84" s="96"/>
      <c r="N84" s="96"/>
      <c r="O84" s="96"/>
      <c r="P84" s="96"/>
      <c r="Q84" s="96"/>
      <c r="R84" s="96"/>
      <c r="S84" s="96"/>
      <c r="T84" s="96"/>
      <c r="U84" s="96"/>
      <c r="V84" s="96"/>
      <c r="W84" s="96"/>
      <c r="X84" s="96"/>
      <c r="Y84" s="96"/>
      <c r="Z84" s="96"/>
      <c r="AA84" s="96"/>
      <c r="AB84" s="96"/>
    </row>
    <row r="85" spans="1:28" s="745" customFormat="1" ht="15" customHeight="1">
      <c r="A85" s="41"/>
      <c r="B85" s="41"/>
      <c r="C85" s="95"/>
      <c r="D85" s="95"/>
      <c r="E85" s="95"/>
      <c r="F85" s="95"/>
      <c r="G85" s="96"/>
      <c r="H85" s="96"/>
      <c r="I85" s="96"/>
      <c r="J85" s="96"/>
      <c r="K85" s="96"/>
      <c r="L85" s="96"/>
      <c r="M85" s="96"/>
      <c r="N85" s="96"/>
      <c r="O85" s="96"/>
      <c r="P85" s="96"/>
      <c r="Q85" s="96"/>
      <c r="R85" s="96"/>
      <c r="S85" s="96"/>
      <c r="T85" s="96"/>
      <c r="U85" s="96"/>
      <c r="V85" s="96"/>
      <c r="W85" s="96"/>
      <c r="X85" s="96"/>
      <c r="Y85" s="96"/>
      <c r="Z85" s="96"/>
      <c r="AA85" s="96"/>
      <c r="AB85" s="96"/>
    </row>
    <row r="86" spans="1:28" s="745" customFormat="1" ht="15" customHeight="1">
      <c r="A86" s="41"/>
      <c r="B86" s="41"/>
      <c r="C86" s="95"/>
      <c r="D86" s="95"/>
      <c r="E86" s="95"/>
      <c r="F86" s="95"/>
      <c r="G86" s="96"/>
      <c r="H86" s="96"/>
      <c r="I86" s="96"/>
      <c r="J86" s="96"/>
      <c r="K86" s="96"/>
      <c r="L86" s="96"/>
      <c r="M86" s="96"/>
      <c r="N86" s="96"/>
      <c r="O86" s="96"/>
      <c r="P86" s="96"/>
      <c r="Q86" s="96"/>
      <c r="R86" s="96"/>
      <c r="S86" s="96"/>
      <c r="T86" s="96"/>
      <c r="U86" s="96"/>
      <c r="V86" s="96"/>
      <c r="W86" s="96"/>
      <c r="X86" s="96"/>
      <c r="Y86" s="96"/>
      <c r="Z86" s="96"/>
      <c r="AA86" s="96"/>
      <c r="AB86" s="96"/>
    </row>
    <row r="87" spans="1:28" s="745" customFormat="1" ht="15" customHeight="1">
      <c r="A87" s="41"/>
      <c r="B87" s="41"/>
      <c r="C87" s="95"/>
      <c r="D87" s="95"/>
      <c r="E87" s="95"/>
      <c r="F87" s="95"/>
      <c r="G87" s="96"/>
      <c r="H87" s="96"/>
      <c r="I87" s="96"/>
      <c r="J87" s="96"/>
      <c r="K87" s="96"/>
      <c r="L87" s="96"/>
      <c r="M87" s="96"/>
      <c r="N87" s="96"/>
      <c r="O87" s="96"/>
      <c r="P87" s="96"/>
      <c r="Q87" s="96"/>
      <c r="R87" s="96"/>
      <c r="S87" s="96"/>
      <c r="T87" s="96"/>
      <c r="U87" s="96"/>
      <c r="V87" s="96"/>
      <c r="W87" s="96"/>
      <c r="X87" s="96"/>
      <c r="Y87" s="96"/>
      <c r="Z87" s="96"/>
      <c r="AA87" s="96"/>
      <c r="AB87" s="96"/>
    </row>
    <row r="88" spans="1:28" s="745" customFormat="1" ht="15" customHeight="1">
      <c r="A88" s="41"/>
      <c r="B88" s="41"/>
      <c r="C88" s="95"/>
      <c r="D88" s="95"/>
      <c r="E88" s="95"/>
      <c r="F88" s="95"/>
      <c r="G88" s="96"/>
      <c r="H88" s="96"/>
      <c r="I88" s="96"/>
      <c r="J88" s="96"/>
      <c r="K88" s="96"/>
      <c r="L88" s="96"/>
      <c r="M88" s="96"/>
      <c r="N88" s="96"/>
      <c r="O88" s="96"/>
      <c r="P88" s="96"/>
      <c r="Q88" s="96"/>
      <c r="R88" s="96"/>
      <c r="S88" s="96"/>
      <c r="T88" s="96"/>
      <c r="U88" s="96"/>
      <c r="V88" s="96"/>
      <c r="W88" s="96"/>
      <c r="X88" s="96"/>
      <c r="Y88" s="96"/>
      <c r="Z88" s="96"/>
      <c r="AA88" s="96"/>
      <c r="AB88" s="96"/>
    </row>
    <row r="89" spans="1:28" s="745" customFormat="1" ht="15" customHeight="1">
      <c r="A89" s="41"/>
      <c r="B89" s="41"/>
      <c r="C89" s="95"/>
      <c r="D89" s="95"/>
      <c r="E89" s="95"/>
      <c r="F89" s="95"/>
      <c r="G89" s="96"/>
      <c r="H89" s="96"/>
      <c r="I89" s="96"/>
      <c r="J89" s="96"/>
      <c r="K89" s="96"/>
      <c r="L89" s="96"/>
      <c r="M89" s="96"/>
      <c r="N89" s="96"/>
      <c r="O89" s="96"/>
      <c r="P89" s="96"/>
      <c r="Q89" s="96"/>
      <c r="R89" s="96"/>
      <c r="S89" s="96"/>
      <c r="T89" s="96"/>
      <c r="U89" s="96"/>
      <c r="V89" s="96"/>
      <c r="W89" s="96"/>
      <c r="X89" s="96"/>
      <c r="Y89" s="96"/>
      <c r="Z89" s="96"/>
      <c r="AA89" s="96"/>
      <c r="AB89" s="96"/>
    </row>
    <row r="90" spans="1:28" s="745" customFormat="1" ht="15" customHeight="1">
      <c r="A90" s="41"/>
      <c r="B90" s="41"/>
      <c r="C90" s="95"/>
      <c r="D90" s="95"/>
      <c r="E90" s="95"/>
      <c r="F90" s="95"/>
      <c r="G90" s="96"/>
      <c r="H90" s="96"/>
      <c r="I90" s="96"/>
      <c r="J90" s="96"/>
      <c r="K90" s="96"/>
      <c r="L90" s="96"/>
      <c r="M90" s="96"/>
      <c r="N90" s="96"/>
      <c r="O90" s="96"/>
      <c r="P90" s="96"/>
      <c r="Q90" s="96"/>
      <c r="R90" s="96"/>
      <c r="S90" s="96"/>
      <c r="T90" s="96"/>
      <c r="U90" s="96"/>
      <c r="V90" s="96"/>
      <c r="W90" s="96"/>
      <c r="X90" s="96"/>
      <c r="Y90" s="96"/>
      <c r="Z90" s="96"/>
      <c r="AA90" s="96"/>
      <c r="AB90" s="96"/>
    </row>
    <row r="91" spans="1:28" s="745" customFormat="1" ht="15" customHeight="1">
      <c r="A91" s="41"/>
      <c r="B91" s="41"/>
      <c r="C91" s="95"/>
      <c r="D91" s="95"/>
      <c r="E91" s="95"/>
      <c r="F91" s="95"/>
      <c r="G91" s="96"/>
      <c r="H91" s="96"/>
      <c r="I91" s="96"/>
      <c r="J91" s="96"/>
      <c r="K91" s="96"/>
      <c r="L91" s="96"/>
      <c r="M91" s="96"/>
      <c r="N91" s="96"/>
      <c r="O91" s="96"/>
      <c r="P91" s="96"/>
      <c r="Q91" s="96"/>
      <c r="R91" s="96"/>
      <c r="S91" s="96"/>
      <c r="T91" s="96"/>
      <c r="U91" s="96"/>
      <c r="V91" s="96"/>
      <c r="W91" s="96"/>
      <c r="X91" s="96"/>
      <c r="Y91" s="96"/>
      <c r="Z91" s="96"/>
      <c r="AA91" s="96"/>
      <c r="AB91" s="96"/>
    </row>
    <row r="92" spans="1:28" s="745" customFormat="1" ht="15" customHeight="1">
      <c r="A92" s="41"/>
      <c r="B92" s="41"/>
      <c r="C92" s="95"/>
      <c r="D92" s="95"/>
      <c r="E92" s="95"/>
      <c r="F92" s="95"/>
      <c r="G92" s="96"/>
      <c r="H92" s="96"/>
      <c r="I92" s="96"/>
      <c r="J92" s="96"/>
      <c r="K92" s="96"/>
      <c r="L92" s="96"/>
      <c r="M92" s="96"/>
      <c r="N92" s="96"/>
      <c r="O92" s="96"/>
      <c r="P92" s="96"/>
      <c r="Q92" s="96"/>
      <c r="R92" s="96"/>
      <c r="S92" s="96"/>
      <c r="T92" s="96"/>
      <c r="U92" s="96"/>
      <c r="V92" s="96"/>
      <c r="W92" s="96"/>
      <c r="X92" s="96"/>
      <c r="Y92" s="96"/>
      <c r="Z92" s="96"/>
      <c r="AA92" s="96"/>
      <c r="AB92" s="96"/>
    </row>
    <row r="93" spans="1:28" s="745" customFormat="1" ht="15" customHeight="1">
      <c r="A93" s="41"/>
      <c r="B93" s="41"/>
      <c r="C93" s="95"/>
      <c r="D93" s="95"/>
      <c r="E93" s="95"/>
      <c r="F93" s="95"/>
      <c r="G93" s="96"/>
      <c r="H93" s="96"/>
      <c r="I93" s="96"/>
      <c r="J93" s="96"/>
      <c r="K93" s="96"/>
      <c r="L93" s="96"/>
      <c r="M93" s="96"/>
      <c r="N93" s="96"/>
      <c r="O93" s="96"/>
      <c r="P93" s="96"/>
      <c r="Q93" s="96"/>
      <c r="R93" s="96"/>
      <c r="S93" s="96"/>
      <c r="T93" s="96"/>
      <c r="U93" s="96"/>
      <c r="V93" s="96"/>
      <c r="W93" s="96"/>
      <c r="X93" s="96"/>
      <c r="Y93" s="96"/>
      <c r="Z93" s="96"/>
      <c r="AA93" s="96"/>
      <c r="AB93" s="96"/>
    </row>
    <row r="94" spans="1:28" s="745" customFormat="1" ht="15" customHeight="1">
      <c r="A94" s="41"/>
      <c r="B94" s="41"/>
      <c r="C94" s="95"/>
      <c r="D94" s="95"/>
      <c r="E94" s="95"/>
      <c r="F94" s="95"/>
      <c r="G94" s="96"/>
      <c r="H94" s="96"/>
      <c r="I94" s="96"/>
      <c r="J94" s="96"/>
      <c r="K94" s="96"/>
      <c r="L94" s="96"/>
      <c r="M94" s="96"/>
      <c r="N94" s="96"/>
      <c r="O94" s="96"/>
      <c r="P94" s="96"/>
      <c r="Q94" s="96"/>
      <c r="R94" s="96"/>
      <c r="S94" s="96"/>
      <c r="T94" s="96"/>
      <c r="U94" s="96"/>
      <c r="V94" s="96"/>
      <c r="W94" s="96"/>
      <c r="X94" s="96"/>
      <c r="Y94" s="96"/>
      <c r="Z94" s="96"/>
      <c r="AA94" s="96"/>
      <c r="AB94" s="96"/>
    </row>
    <row r="95" spans="1:28" s="745" customFormat="1" ht="15" customHeight="1">
      <c r="A95" s="41"/>
      <c r="B95" s="41"/>
      <c r="C95" s="95"/>
      <c r="D95" s="95"/>
      <c r="E95" s="95"/>
      <c r="F95" s="95"/>
      <c r="G95" s="96"/>
      <c r="H95" s="96"/>
      <c r="I95" s="96"/>
      <c r="J95" s="96"/>
      <c r="K95" s="96"/>
      <c r="L95" s="96"/>
      <c r="M95" s="96"/>
      <c r="N95" s="96"/>
      <c r="O95" s="96"/>
      <c r="P95" s="96"/>
      <c r="Q95" s="96"/>
      <c r="R95" s="96"/>
      <c r="S95" s="96"/>
      <c r="T95" s="96"/>
      <c r="U95" s="96"/>
      <c r="V95" s="96"/>
      <c r="W95" s="96"/>
      <c r="X95" s="96"/>
      <c r="Y95" s="96"/>
      <c r="Z95" s="96"/>
      <c r="AA95" s="96"/>
      <c r="AB95" s="96"/>
    </row>
    <row r="96" spans="1:28" s="745" customFormat="1" ht="15" customHeight="1">
      <c r="A96" s="41"/>
      <c r="B96" s="41"/>
      <c r="C96" s="95"/>
      <c r="D96" s="95"/>
      <c r="E96" s="95"/>
      <c r="F96" s="95"/>
      <c r="G96" s="96"/>
      <c r="H96" s="96"/>
      <c r="I96" s="96"/>
      <c r="J96" s="96"/>
      <c r="K96" s="96"/>
      <c r="L96" s="96"/>
      <c r="M96" s="96"/>
      <c r="N96" s="96"/>
      <c r="O96" s="96"/>
      <c r="P96" s="96"/>
      <c r="Q96" s="96"/>
      <c r="R96" s="96"/>
      <c r="S96" s="96"/>
      <c r="T96" s="96"/>
      <c r="U96" s="96"/>
      <c r="V96" s="96"/>
      <c r="W96" s="96"/>
      <c r="X96" s="96"/>
      <c r="Y96" s="96"/>
      <c r="Z96" s="96"/>
      <c r="AA96" s="96"/>
      <c r="AB96" s="96"/>
    </row>
    <row r="97" spans="1:28" s="745" customFormat="1" ht="15" customHeight="1" thickBot="1">
      <c r="A97" s="41"/>
      <c r="B97" s="41"/>
      <c r="C97" s="95"/>
      <c r="D97" s="95"/>
      <c r="E97" s="95"/>
      <c r="F97" s="95"/>
      <c r="G97" s="96"/>
      <c r="H97" s="96"/>
      <c r="I97" s="96"/>
      <c r="J97" s="96"/>
      <c r="K97" s="96"/>
      <c r="L97" s="96"/>
      <c r="M97" s="96"/>
      <c r="N97" s="96"/>
      <c r="O97" s="96"/>
      <c r="P97" s="96"/>
      <c r="Q97" s="96"/>
      <c r="R97" s="96"/>
      <c r="S97" s="96"/>
      <c r="T97" s="96"/>
      <c r="U97" s="96"/>
      <c r="V97" s="96"/>
      <c r="W97" s="96"/>
      <c r="X97" s="96"/>
      <c r="Y97" s="96"/>
      <c r="Z97" s="96"/>
      <c r="AA97" s="96"/>
      <c r="AB97" s="96"/>
    </row>
    <row r="98" spans="1:28" s="653" customFormat="1" ht="22.5" customHeight="1" thickBot="1">
      <c r="A98" s="7"/>
      <c r="B98" s="1292" t="s">
        <v>307</v>
      </c>
      <c r="C98" s="1293"/>
      <c r="D98" s="1293"/>
      <c r="E98" s="1293"/>
      <c r="F98" s="1294"/>
      <c r="G98" s="55">
        <f aca="true" t="shared" si="34" ref="G98:AB98">G99+G103+G107+G113+G117+G121+G125</f>
        <v>9560000</v>
      </c>
      <c r="H98" s="55">
        <f t="shared" si="34"/>
        <v>10840000</v>
      </c>
      <c r="I98" s="55">
        <f t="shared" si="34"/>
        <v>13208000</v>
      </c>
      <c r="J98" s="55">
        <f t="shared" si="34"/>
        <v>11935000</v>
      </c>
      <c r="K98" s="55">
        <f t="shared" si="34"/>
        <v>11000000</v>
      </c>
      <c r="L98" s="55">
        <f t="shared" si="34"/>
        <v>13200000</v>
      </c>
      <c r="M98" s="55">
        <f t="shared" si="34"/>
        <v>14500000</v>
      </c>
      <c r="N98" s="55">
        <f t="shared" si="34"/>
        <v>13900000</v>
      </c>
      <c r="O98" s="55">
        <f t="shared" si="34"/>
        <v>15982000</v>
      </c>
      <c r="P98" s="341">
        <f t="shared" si="34"/>
        <v>0</v>
      </c>
      <c r="Q98" s="342">
        <f t="shared" si="34"/>
        <v>0</v>
      </c>
      <c r="R98" s="415">
        <f t="shared" si="34"/>
        <v>0</v>
      </c>
      <c r="S98" s="55">
        <f>S99+S103+S107+S113+S117+S121+S125</f>
        <v>0</v>
      </c>
      <c r="T98" s="341">
        <f t="shared" si="34"/>
        <v>0</v>
      </c>
      <c r="U98" s="342">
        <f t="shared" si="34"/>
        <v>0</v>
      </c>
      <c r="V98" s="415">
        <f t="shared" si="34"/>
        <v>0</v>
      </c>
      <c r="W98" s="55">
        <f t="shared" si="34"/>
        <v>0</v>
      </c>
      <c r="X98" s="341">
        <f t="shared" si="34"/>
        <v>0</v>
      </c>
      <c r="Y98" s="342">
        <f t="shared" si="34"/>
        <v>0</v>
      </c>
      <c r="Z98" s="415">
        <f t="shared" si="34"/>
        <v>0</v>
      </c>
      <c r="AA98" s="55">
        <f t="shared" si="34"/>
        <v>0</v>
      </c>
      <c r="AB98" s="55">
        <f t="shared" si="34"/>
        <v>0</v>
      </c>
    </row>
    <row r="99" spans="1:28" ht="21" customHeight="1" thickBot="1">
      <c r="A99" s="1296" t="s">
        <v>197</v>
      </c>
      <c r="B99" s="1289"/>
      <c r="C99" s="1290"/>
      <c r="D99" s="1290"/>
      <c r="E99" s="1290"/>
      <c r="F99" s="1291"/>
      <c r="G99" s="44">
        <f aca="true" t="shared" si="35" ref="G99:AB99">G100</f>
        <v>150000</v>
      </c>
      <c r="H99" s="44">
        <f t="shared" si="35"/>
        <v>170000</v>
      </c>
      <c r="I99" s="45">
        <f t="shared" si="35"/>
        <v>175000</v>
      </c>
      <c r="J99" s="44">
        <f t="shared" si="35"/>
        <v>125000</v>
      </c>
      <c r="K99" s="44">
        <f t="shared" si="35"/>
        <v>150000</v>
      </c>
      <c r="L99" s="44">
        <f t="shared" si="35"/>
        <v>100000</v>
      </c>
      <c r="M99" s="44">
        <f t="shared" si="35"/>
        <v>100000</v>
      </c>
      <c r="N99" s="44">
        <f t="shared" si="35"/>
        <v>100000</v>
      </c>
      <c r="O99" s="44">
        <f t="shared" si="35"/>
        <v>100000</v>
      </c>
      <c r="P99" s="339">
        <f t="shared" si="35"/>
        <v>0</v>
      </c>
      <c r="Q99" s="340">
        <f t="shared" si="35"/>
        <v>0</v>
      </c>
      <c r="R99" s="413">
        <f t="shared" si="35"/>
        <v>0</v>
      </c>
      <c r="S99" s="44">
        <f t="shared" si="35"/>
        <v>0</v>
      </c>
      <c r="T99" s="339">
        <f t="shared" si="35"/>
        <v>0</v>
      </c>
      <c r="U99" s="340">
        <f t="shared" si="35"/>
        <v>0</v>
      </c>
      <c r="V99" s="413">
        <f t="shared" si="35"/>
        <v>0</v>
      </c>
      <c r="W99" s="44">
        <f t="shared" si="35"/>
        <v>0</v>
      </c>
      <c r="X99" s="339">
        <f t="shared" si="35"/>
        <v>0</v>
      </c>
      <c r="Y99" s="340">
        <f t="shared" si="35"/>
        <v>0</v>
      </c>
      <c r="Z99" s="413">
        <f t="shared" si="35"/>
        <v>0</v>
      </c>
      <c r="AA99" s="44">
        <f t="shared" si="35"/>
        <v>0</v>
      </c>
      <c r="AB99" s="44">
        <f t="shared" si="35"/>
        <v>0</v>
      </c>
    </row>
    <row r="100" spans="1:28" ht="16.5" customHeight="1" thickBot="1">
      <c r="A100" s="1287"/>
      <c r="B100" s="13" t="s">
        <v>581</v>
      </c>
      <c r="C100" s="13" t="s">
        <v>332</v>
      </c>
      <c r="D100" s="13">
        <v>2</v>
      </c>
      <c r="E100" s="14" t="s">
        <v>7</v>
      </c>
      <c r="F100" s="374" t="s">
        <v>8</v>
      </c>
      <c r="G100" s="15">
        <f aca="true" t="shared" si="36" ref="G100:AB100">SUM(G101)</f>
        <v>150000</v>
      </c>
      <c r="H100" s="15">
        <f t="shared" si="36"/>
        <v>170000</v>
      </c>
      <c r="I100" s="16">
        <f t="shared" si="36"/>
        <v>175000</v>
      </c>
      <c r="J100" s="15">
        <f t="shared" si="36"/>
        <v>125000</v>
      </c>
      <c r="K100" s="15">
        <f t="shared" si="36"/>
        <v>150000</v>
      </c>
      <c r="L100" s="15">
        <f t="shared" si="36"/>
        <v>100000</v>
      </c>
      <c r="M100" s="15">
        <f t="shared" si="36"/>
        <v>100000</v>
      </c>
      <c r="N100" s="15">
        <f t="shared" si="36"/>
        <v>100000</v>
      </c>
      <c r="O100" s="15">
        <f t="shared" si="36"/>
        <v>100000</v>
      </c>
      <c r="P100" s="331">
        <f t="shared" si="36"/>
        <v>0</v>
      </c>
      <c r="Q100" s="332">
        <f t="shared" si="36"/>
        <v>0</v>
      </c>
      <c r="R100" s="408">
        <f t="shared" si="36"/>
        <v>0</v>
      </c>
      <c r="S100" s="15">
        <f t="shared" si="36"/>
        <v>0</v>
      </c>
      <c r="T100" s="331">
        <f t="shared" si="36"/>
        <v>0</v>
      </c>
      <c r="U100" s="332">
        <f t="shared" si="36"/>
        <v>0</v>
      </c>
      <c r="V100" s="408">
        <f t="shared" si="36"/>
        <v>0</v>
      </c>
      <c r="W100" s="15">
        <f t="shared" si="36"/>
        <v>0</v>
      </c>
      <c r="X100" s="331">
        <f t="shared" si="36"/>
        <v>0</v>
      </c>
      <c r="Y100" s="332">
        <f t="shared" si="36"/>
        <v>0</v>
      </c>
      <c r="Z100" s="408">
        <f t="shared" si="36"/>
        <v>0</v>
      </c>
      <c r="AA100" s="15">
        <f t="shared" si="36"/>
        <v>0</v>
      </c>
      <c r="AB100" s="15">
        <f t="shared" si="36"/>
        <v>0</v>
      </c>
    </row>
    <row r="101" spans="1:28" ht="16.5" customHeight="1" thickBot="1">
      <c r="A101" s="1288"/>
      <c r="B101" s="97" t="s">
        <v>581</v>
      </c>
      <c r="C101" s="97" t="s">
        <v>332</v>
      </c>
      <c r="D101" s="97">
        <v>2</v>
      </c>
      <c r="E101" s="97" t="s">
        <v>309</v>
      </c>
      <c r="F101" s="379" t="s">
        <v>433</v>
      </c>
      <c r="G101" s="98">
        <v>150000</v>
      </c>
      <c r="H101" s="98">
        <v>170000</v>
      </c>
      <c r="I101" s="53">
        <v>175000</v>
      </c>
      <c r="J101" s="98">
        <v>125000</v>
      </c>
      <c r="K101" s="98">
        <v>150000</v>
      </c>
      <c r="L101" s="98">
        <v>100000</v>
      </c>
      <c r="M101" s="98">
        <v>100000</v>
      </c>
      <c r="N101" s="98">
        <v>100000</v>
      </c>
      <c r="O101" s="746">
        <v>100000</v>
      </c>
      <c r="P101" s="656">
        <v>0</v>
      </c>
      <c r="Q101" s="23">
        <v>0</v>
      </c>
      <c r="R101" s="423">
        <f>P101-Q101</f>
        <v>0</v>
      </c>
      <c r="S101" s="98">
        <v>0</v>
      </c>
      <c r="T101" s="656">
        <v>0</v>
      </c>
      <c r="U101" s="23">
        <v>0</v>
      </c>
      <c r="V101" s="423">
        <f>T101-U101</f>
        <v>0</v>
      </c>
      <c r="W101" s="39">
        <v>0</v>
      </c>
      <c r="X101" s="656">
        <v>0</v>
      </c>
      <c r="Y101" s="23">
        <v>0</v>
      </c>
      <c r="Z101" s="509">
        <f>X101-Y101</f>
        <v>0</v>
      </c>
      <c r="AA101" s="39">
        <v>0</v>
      </c>
      <c r="AB101" s="39">
        <f>P101+T101+X101</f>
        <v>0</v>
      </c>
    </row>
    <row r="102" spans="1:28" ht="9.75" customHeight="1" thickBot="1">
      <c r="A102" s="40"/>
      <c r="B102" s="41"/>
      <c r="C102" s="41"/>
      <c r="D102" s="41"/>
      <c r="E102" s="41"/>
      <c r="F102" s="41"/>
      <c r="G102" s="42"/>
      <c r="H102" s="42"/>
      <c r="I102" s="42"/>
      <c r="J102" s="42"/>
      <c r="K102" s="42"/>
      <c r="L102" s="42"/>
      <c r="M102" s="42"/>
      <c r="N102" s="42"/>
      <c r="O102" s="42"/>
      <c r="P102" s="42"/>
      <c r="Q102" s="42"/>
      <c r="R102" s="42"/>
      <c r="S102" s="42"/>
      <c r="T102" s="42"/>
      <c r="U102" s="42"/>
      <c r="V102" s="42"/>
      <c r="W102" s="42"/>
      <c r="X102" s="42"/>
      <c r="Y102" s="42"/>
      <c r="Z102" s="42"/>
      <c r="AA102" s="42">
        <v>0</v>
      </c>
      <c r="AB102" s="43"/>
    </row>
    <row r="103" spans="1:28" ht="21" customHeight="1" thickBot="1">
      <c r="A103" s="1286" t="s">
        <v>198</v>
      </c>
      <c r="B103" s="1326"/>
      <c r="C103" s="1327"/>
      <c r="D103" s="1327"/>
      <c r="E103" s="1327"/>
      <c r="F103" s="1328"/>
      <c r="G103" s="44">
        <f aca="true" t="shared" si="37" ref="G103:AB103">G104</f>
        <v>7310000</v>
      </c>
      <c r="H103" s="44">
        <f t="shared" si="37"/>
        <v>8000000</v>
      </c>
      <c r="I103" s="45">
        <f t="shared" si="37"/>
        <v>10068000</v>
      </c>
      <c r="J103" s="44">
        <f t="shared" si="37"/>
        <v>9550000</v>
      </c>
      <c r="K103" s="44">
        <f t="shared" si="37"/>
        <v>7450000</v>
      </c>
      <c r="L103" s="44">
        <f t="shared" si="37"/>
        <v>11000000</v>
      </c>
      <c r="M103" s="44">
        <f t="shared" si="37"/>
        <v>10600000</v>
      </c>
      <c r="N103" s="44">
        <f t="shared" si="37"/>
        <v>11950000</v>
      </c>
      <c r="O103" s="44">
        <f t="shared" si="37"/>
        <v>14280000</v>
      </c>
      <c r="P103" s="339">
        <f t="shared" si="37"/>
        <v>0</v>
      </c>
      <c r="Q103" s="340">
        <f t="shared" si="37"/>
        <v>0</v>
      </c>
      <c r="R103" s="413">
        <f t="shared" si="37"/>
        <v>0</v>
      </c>
      <c r="S103" s="44">
        <f t="shared" si="37"/>
        <v>0</v>
      </c>
      <c r="T103" s="339">
        <f t="shared" si="37"/>
        <v>0</v>
      </c>
      <c r="U103" s="340">
        <f t="shared" si="37"/>
        <v>0</v>
      </c>
      <c r="V103" s="413">
        <f t="shared" si="37"/>
        <v>0</v>
      </c>
      <c r="W103" s="44">
        <f t="shared" si="37"/>
        <v>0</v>
      </c>
      <c r="X103" s="339">
        <f t="shared" si="37"/>
        <v>0</v>
      </c>
      <c r="Y103" s="340">
        <f t="shared" si="37"/>
        <v>0</v>
      </c>
      <c r="Z103" s="413">
        <f t="shared" si="37"/>
        <v>0</v>
      </c>
      <c r="AA103" s="44">
        <f t="shared" si="37"/>
        <v>0</v>
      </c>
      <c r="AB103" s="44">
        <f t="shared" si="37"/>
        <v>0</v>
      </c>
    </row>
    <row r="104" spans="1:28" ht="16.5" customHeight="1" thickBot="1">
      <c r="A104" s="1287"/>
      <c r="B104" s="13" t="s">
        <v>581</v>
      </c>
      <c r="C104" s="13" t="s">
        <v>332</v>
      </c>
      <c r="D104" s="13">
        <v>2</v>
      </c>
      <c r="E104" s="14" t="s">
        <v>7</v>
      </c>
      <c r="F104" s="374" t="s">
        <v>8</v>
      </c>
      <c r="G104" s="15">
        <f aca="true" t="shared" si="38" ref="G104:AB104">SUM(G105)</f>
        <v>7310000</v>
      </c>
      <c r="H104" s="15">
        <f t="shared" si="38"/>
        <v>8000000</v>
      </c>
      <c r="I104" s="16">
        <f t="shared" si="38"/>
        <v>10068000</v>
      </c>
      <c r="J104" s="15">
        <f t="shared" si="38"/>
        <v>9550000</v>
      </c>
      <c r="K104" s="15">
        <f t="shared" si="38"/>
        <v>7450000</v>
      </c>
      <c r="L104" s="15">
        <f t="shared" si="38"/>
        <v>11000000</v>
      </c>
      <c r="M104" s="15">
        <f t="shared" si="38"/>
        <v>10600000</v>
      </c>
      <c r="N104" s="15">
        <f t="shared" si="38"/>
        <v>11950000</v>
      </c>
      <c r="O104" s="15">
        <f t="shared" si="38"/>
        <v>14280000</v>
      </c>
      <c r="P104" s="331">
        <f t="shared" si="38"/>
        <v>0</v>
      </c>
      <c r="Q104" s="332">
        <f t="shared" si="38"/>
        <v>0</v>
      </c>
      <c r="R104" s="408">
        <f t="shared" si="38"/>
        <v>0</v>
      </c>
      <c r="S104" s="15">
        <f t="shared" si="38"/>
        <v>0</v>
      </c>
      <c r="T104" s="331">
        <f t="shared" si="38"/>
        <v>0</v>
      </c>
      <c r="U104" s="332">
        <f t="shared" si="38"/>
        <v>0</v>
      </c>
      <c r="V104" s="408">
        <f t="shared" si="38"/>
        <v>0</v>
      </c>
      <c r="W104" s="15">
        <f t="shared" si="38"/>
        <v>0</v>
      </c>
      <c r="X104" s="331">
        <f t="shared" si="38"/>
        <v>0</v>
      </c>
      <c r="Y104" s="332">
        <f t="shared" si="38"/>
        <v>0</v>
      </c>
      <c r="Z104" s="408">
        <f t="shared" si="38"/>
        <v>0</v>
      </c>
      <c r="AA104" s="15">
        <f t="shared" si="38"/>
        <v>0</v>
      </c>
      <c r="AB104" s="15">
        <f t="shared" si="38"/>
        <v>0</v>
      </c>
    </row>
    <row r="105" spans="1:28" ht="16.5" customHeight="1" thickBot="1">
      <c r="A105" s="1288"/>
      <c r="B105" s="97" t="s">
        <v>581</v>
      </c>
      <c r="C105" s="97" t="s">
        <v>332</v>
      </c>
      <c r="D105" s="97">
        <v>2</v>
      </c>
      <c r="E105" s="97" t="s">
        <v>305</v>
      </c>
      <c r="F105" s="379" t="s">
        <v>42</v>
      </c>
      <c r="G105" s="98">
        <v>7310000</v>
      </c>
      <c r="H105" s="98">
        <v>8000000</v>
      </c>
      <c r="I105" s="53">
        <v>10068000</v>
      </c>
      <c r="J105" s="98">
        <v>9550000</v>
      </c>
      <c r="K105" s="98">
        <v>7450000</v>
      </c>
      <c r="L105" s="98">
        <v>11000000</v>
      </c>
      <c r="M105" s="98">
        <v>10600000</v>
      </c>
      <c r="N105" s="98">
        <v>11950000</v>
      </c>
      <c r="O105" s="746">
        <v>14280000</v>
      </c>
      <c r="P105" s="656">
        <v>0</v>
      </c>
      <c r="Q105" s="23">
        <v>0</v>
      </c>
      <c r="R105" s="423">
        <f>P105-Q105</f>
        <v>0</v>
      </c>
      <c r="S105" s="98">
        <v>0</v>
      </c>
      <c r="T105" s="353">
        <v>0</v>
      </c>
      <c r="U105" s="354">
        <v>0</v>
      </c>
      <c r="V105" s="423">
        <f>T105-U105</f>
        <v>0</v>
      </c>
      <c r="W105" s="98">
        <v>0</v>
      </c>
      <c r="X105" s="656">
        <v>0</v>
      </c>
      <c r="Y105" s="23">
        <v>0</v>
      </c>
      <c r="Z105" s="509">
        <f>X105-Y105</f>
        <v>0</v>
      </c>
      <c r="AA105" s="98">
        <v>0</v>
      </c>
      <c r="AB105" s="39">
        <f>P105+T105+X105</f>
        <v>0</v>
      </c>
    </row>
    <row r="106" spans="1:28" ht="9.75" customHeight="1" thickBot="1">
      <c r="A106" s="40"/>
      <c r="B106" s="41"/>
      <c r="C106" s="41"/>
      <c r="D106" s="41"/>
      <c r="E106" s="41"/>
      <c r="F106" s="41"/>
      <c r="G106" s="42"/>
      <c r="H106" s="42"/>
      <c r="I106" s="42"/>
      <c r="J106" s="42"/>
      <c r="K106" s="42"/>
      <c r="L106" s="42"/>
      <c r="M106" s="42"/>
      <c r="N106" s="42"/>
      <c r="O106" s="42"/>
      <c r="P106" s="42"/>
      <c r="Q106" s="42"/>
      <c r="R106" s="42"/>
      <c r="S106" s="42"/>
      <c r="T106" s="42"/>
      <c r="U106" s="42"/>
      <c r="V106" s="42"/>
      <c r="W106" s="42"/>
      <c r="X106" s="42"/>
      <c r="Y106" s="42"/>
      <c r="Z106" s="42"/>
      <c r="AA106" s="42"/>
      <c r="AB106" s="43"/>
    </row>
    <row r="107" spans="1:28" ht="21" customHeight="1" thickBot="1">
      <c r="A107" s="1286" t="s">
        <v>199</v>
      </c>
      <c r="B107" s="1268"/>
      <c r="C107" s="1269"/>
      <c r="D107" s="1269"/>
      <c r="E107" s="1269"/>
      <c r="F107" s="1270"/>
      <c r="G107" s="44">
        <f aca="true" t="shared" si="39" ref="G107:AB107">G108</f>
        <v>700000</v>
      </c>
      <c r="H107" s="44">
        <f t="shared" si="39"/>
        <v>790000</v>
      </c>
      <c r="I107" s="45">
        <f t="shared" si="39"/>
        <v>820000</v>
      </c>
      <c r="J107" s="44">
        <f t="shared" si="39"/>
        <v>600000</v>
      </c>
      <c r="K107" s="44">
        <f t="shared" si="39"/>
        <v>2000000</v>
      </c>
      <c r="L107" s="44">
        <f t="shared" si="39"/>
        <v>300000</v>
      </c>
      <c r="M107" s="44">
        <f t="shared" si="39"/>
        <v>300000</v>
      </c>
      <c r="N107" s="44">
        <f t="shared" si="39"/>
        <v>100000</v>
      </c>
      <c r="O107" s="44">
        <f t="shared" si="39"/>
        <v>100000</v>
      </c>
      <c r="P107" s="339">
        <f t="shared" si="39"/>
        <v>0</v>
      </c>
      <c r="Q107" s="340">
        <f t="shared" si="39"/>
        <v>0</v>
      </c>
      <c r="R107" s="413">
        <f t="shared" si="39"/>
        <v>0</v>
      </c>
      <c r="S107" s="44">
        <f t="shared" si="39"/>
        <v>0</v>
      </c>
      <c r="T107" s="339">
        <f t="shared" si="39"/>
        <v>0</v>
      </c>
      <c r="U107" s="340">
        <f t="shared" si="39"/>
        <v>0</v>
      </c>
      <c r="V107" s="413">
        <f t="shared" si="39"/>
        <v>0</v>
      </c>
      <c r="W107" s="44">
        <f t="shared" si="39"/>
        <v>0</v>
      </c>
      <c r="X107" s="339">
        <f t="shared" si="39"/>
        <v>0</v>
      </c>
      <c r="Y107" s="340">
        <f t="shared" si="39"/>
        <v>0</v>
      </c>
      <c r="Z107" s="413">
        <f t="shared" si="39"/>
        <v>0</v>
      </c>
      <c r="AA107" s="44">
        <f t="shared" si="39"/>
        <v>0</v>
      </c>
      <c r="AB107" s="44">
        <f t="shared" si="39"/>
        <v>0</v>
      </c>
    </row>
    <row r="108" spans="1:28" ht="16.5" customHeight="1" thickBot="1">
      <c r="A108" s="1287"/>
      <c r="B108" s="13" t="s">
        <v>581</v>
      </c>
      <c r="C108" s="13" t="s">
        <v>332</v>
      </c>
      <c r="D108" s="13">
        <v>2</v>
      </c>
      <c r="E108" s="14" t="s">
        <v>7</v>
      </c>
      <c r="F108" s="374" t="s">
        <v>8</v>
      </c>
      <c r="G108" s="15">
        <f aca="true" t="shared" si="40" ref="G108:AB108">SUM(G109:G111)</f>
        <v>700000</v>
      </c>
      <c r="H108" s="15">
        <f t="shared" si="40"/>
        <v>790000</v>
      </c>
      <c r="I108" s="16">
        <f t="shared" si="40"/>
        <v>820000</v>
      </c>
      <c r="J108" s="303">
        <f t="shared" si="40"/>
        <v>600000</v>
      </c>
      <c r="K108" s="303">
        <f t="shared" si="40"/>
        <v>2000000</v>
      </c>
      <c r="L108" s="303">
        <f t="shared" si="40"/>
        <v>300000</v>
      </c>
      <c r="M108" s="303">
        <f t="shared" si="40"/>
        <v>300000</v>
      </c>
      <c r="N108" s="303">
        <f t="shared" si="40"/>
        <v>100000</v>
      </c>
      <c r="O108" s="303">
        <f t="shared" si="40"/>
        <v>100000</v>
      </c>
      <c r="P108" s="355">
        <f t="shared" si="40"/>
        <v>0</v>
      </c>
      <c r="Q108" s="359">
        <f t="shared" si="40"/>
        <v>0</v>
      </c>
      <c r="R108" s="424">
        <f t="shared" si="40"/>
        <v>0</v>
      </c>
      <c r="S108" s="303">
        <f>SUM(S109:S111)</f>
        <v>0</v>
      </c>
      <c r="T108" s="355">
        <f t="shared" si="40"/>
        <v>0</v>
      </c>
      <c r="U108" s="359">
        <f t="shared" si="40"/>
        <v>0</v>
      </c>
      <c r="V108" s="424">
        <f t="shared" si="40"/>
        <v>0</v>
      </c>
      <c r="W108" s="303">
        <f t="shared" si="40"/>
        <v>0</v>
      </c>
      <c r="X108" s="355">
        <f t="shared" si="40"/>
        <v>0</v>
      </c>
      <c r="Y108" s="359">
        <f t="shared" si="40"/>
        <v>0</v>
      </c>
      <c r="Z108" s="424">
        <f t="shared" si="40"/>
        <v>0</v>
      </c>
      <c r="AA108" s="303">
        <f t="shared" si="40"/>
        <v>0</v>
      </c>
      <c r="AB108" s="303">
        <f t="shared" si="40"/>
        <v>0</v>
      </c>
    </row>
    <row r="109" spans="1:28" ht="16.5" customHeight="1">
      <c r="A109" s="1295"/>
      <c r="B109" s="673" t="s">
        <v>581</v>
      </c>
      <c r="C109" s="17" t="s">
        <v>332</v>
      </c>
      <c r="D109" s="17">
        <v>2</v>
      </c>
      <c r="E109" s="17" t="s">
        <v>310</v>
      </c>
      <c r="F109" s="380" t="s">
        <v>434</v>
      </c>
      <c r="G109" s="99">
        <v>150000</v>
      </c>
      <c r="H109" s="99">
        <v>50000</v>
      </c>
      <c r="I109" s="100">
        <v>54000</v>
      </c>
      <c r="J109" s="100">
        <v>0</v>
      </c>
      <c r="K109" s="100">
        <v>0</v>
      </c>
      <c r="L109" s="100">
        <v>0</v>
      </c>
      <c r="M109" s="100">
        <v>0</v>
      </c>
      <c r="N109" s="100">
        <v>0</v>
      </c>
      <c r="O109" s="747"/>
      <c r="P109" s="356">
        <v>0</v>
      </c>
      <c r="Q109" s="360">
        <v>0</v>
      </c>
      <c r="R109" s="425">
        <f>P109-Q109</f>
        <v>0</v>
      </c>
      <c r="S109" s="100">
        <v>0</v>
      </c>
      <c r="T109" s="356">
        <v>0</v>
      </c>
      <c r="U109" s="360">
        <v>0</v>
      </c>
      <c r="V109" s="425">
        <f>T109-U109</f>
        <v>0</v>
      </c>
      <c r="W109" s="100">
        <v>0</v>
      </c>
      <c r="X109" s="356">
        <v>0</v>
      </c>
      <c r="Y109" s="360">
        <v>0</v>
      </c>
      <c r="Z109" s="425">
        <f>X109-Y109</f>
        <v>0</v>
      </c>
      <c r="AA109" s="100">
        <v>0</v>
      </c>
      <c r="AB109" s="19">
        <f>P109+T109+X109</f>
        <v>0</v>
      </c>
    </row>
    <row r="110" spans="1:28" ht="16.5" customHeight="1">
      <c r="A110" s="1295"/>
      <c r="B110" s="25" t="s">
        <v>581</v>
      </c>
      <c r="C110" s="25" t="s">
        <v>332</v>
      </c>
      <c r="D110" s="25">
        <v>2</v>
      </c>
      <c r="E110" s="25" t="s">
        <v>311</v>
      </c>
      <c r="F110" s="376" t="s">
        <v>435</v>
      </c>
      <c r="G110" s="101">
        <v>350000</v>
      </c>
      <c r="H110" s="101">
        <v>150000</v>
      </c>
      <c r="I110" s="101">
        <v>155000</v>
      </c>
      <c r="J110" s="101">
        <v>400000</v>
      </c>
      <c r="K110" s="101">
        <v>0</v>
      </c>
      <c r="L110" s="101">
        <v>0</v>
      </c>
      <c r="M110" s="101">
        <v>0</v>
      </c>
      <c r="N110" s="101">
        <v>0</v>
      </c>
      <c r="O110" s="748"/>
      <c r="P110" s="357">
        <v>0</v>
      </c>
      <c r="Q110" s="361">
        <v>0</v>
      </c>
      <c r="R110" s="426">
        <f>P110-Q110</f>
        <v>0</v>
      </c>
      <c r="S110" s="101">
        <v>0</v>
      </c>
      <c r="T110" s="357">
        <v>0</v>
      </c>
      <c r="U110" s="361">
        <v>0</v>
      </c>
      <c r="V110" s="426">
        <f>T110-U110</f>
        <v>0</v>
      </c>
      <c r="W110" s="101">
        <v>0</v>
      </c>
      <c r="X110" s="357">
        <v>0</v>
      </c>
      <c r="Y110" s="361">
        <v>0</v>
      </c>
      <c r="Z110" s="426">
        <f>X110-Y110</f>
        <v>0</v>
      </c>
      <c r="AA110" s="101">
        <v>0</v>
      </c>
      <c r="AB110" s="23">
        <f>P110+T110+X110</f>
        <v>0</v>
      </c>
    </row>
    <row r="111" spans="1:28" ht="16.5" customHeight="1" thickBot="1">
      <c r="A111" s="1288"/>
      <c r="B111" s="35" t="s">
        <v>581</v>
      </c>
      <c r="C111" s="63" t="s">
        <v>332</v>
      </c>
      <c r="D111" s="63">
        <v>2</v>
      </c>
      <c r="E111" s="63" t="s">
        <v>312</v>
      </c>
      <c r="F111" s="381" t="s">
        <v>436</v>
      </c>
      <c r="G111" s="102">
        <v>200000</v>
      </c>
      <c r="H111" s="102">
        <v>590000</v>
      </c>
      <c r="I111" s="103">
        <v>611000</v>
      </c>
      <c r="J111" s="103">
        <v>200000</v>
      </c>
      <c r="K111" s="103">
        <v>2000000</v>
      </c>
      <c r="L111" s="103">
        <v>300000</v>
      </c>
      <c r="M111" s="103">
        <v>300000</v>
      </c>
      <c r="N111" s="103">
        <v>100000</v>
      </c>
      <c r="O111" s="746">
        <v>100000</v>
      </c>
      <c r="P111" s="656">
        <v>0</v>
      </c>
      <c r="Q111" s="23">
        <v>0</v>
      </c>
      <c r="R111" s="427">
        <f>P111-Q111</f>
        <v>0</v>
      </c>
      <c r="S111" s="103">
        <v>0</v>
      </c>
      <c r="T111" s="358">
        <v>0</v>
      </c>
      <c r="U111" s="362">
        <v>0</v>
      </c>
      <c r="V111" s="427">
        <f>T111-U111</f>
        <v>0</v>
      </c>
      <c r="W111" s="103">
        <v>0</v>
      </c>
      <c r="X111" s="656">
        <v>0</v>
      </c>
      <c r="Y111" s="23">
        <v>0</v>
      </c>
      <c r="Z111" s="427">
        <f>X111-Y111</f>
        <v>0</v>
      </c>
      <c r="AA111" s="103">
        <v>0</v>
      </c>
      <c r="AB111" s="37">
        <f>P111+T111+X111</f>
        <v>0</v>
      </c>
    </row>
    <row r="112" spans="1:28" ht="9.75" customHeight="1" thickBot="1">
      <c r="A112" s="40"/>
      <c r="B112" s="41"/>
      <c r="C112" s="41"/>
      <c r="D112" s="41"/>
      <c r="E112" s="41"/>
      <c r="F112" s="41"/>
      <c r="G112" s="42"/>
      <c r="H112" s="42"/>
      <c r="I112" s="42"/>
      <c r="J112" s="42"/>
      <c r="K112" s="42"/>
      <c r="L112" s="42"/>
      <c r="M112" s="42"/>
      <c r="N112" s="42"/>
      <c r="O112" s="42"/>
      <c r="P112" s="42"/>
      <c r="Q112" s="42"/>
      <c r="R112" s="42"/>
      <c r="S112" s="42"/>
      <c r="T112" s="42"/>
      <c r="U112" s="42"/>
      <c r="V112" s="42"/>
      <c r="W112" s="42"/>
      <c r="X112" s="42"/>
      <c r="Y112" s="42"/>
      <c r="Z112" s="42"/>
      <c r="AA112" s="42"/>
      <c r="AB112" s="43"/>
    </row>
    <row r="113" spans="1:28" ht="21" customHeight="1" thickBot="1">
      <c r="A113" s="1286" t="s">
        <v>278</v>
      </c>
      <c r="B113" s="1268"/>
      <c r="C113" s="1269"/>
      <c r="D113" s="1269"/>
      <c r="E113" s="1269"/>
      <c r="F113" s="1270"/>
      <c r="G113" s="44">
        <f aca="true" t="shared" si="41" ref="G113:AB113">G114</f>
        <v>200000</v>
      </c>
      <c r="H113" s="44">
        <f t="shared" si="41"/>
        <v>230000</v>
      </c>
      <c r="I113" s="45">
        <f t="shared" si="41"/>
        <v>0</v>
      </c>
      <c r="J113" s="44">
        <f t="shared" si="41"/>
        <v>0</v>
      </c>
      <c r="K113" s="44">
        <f t="shared" si="41"/>
        <v>0</v>
      </c>
      <c r="L113" s="44">
        <f t="shared" si="41"/>
        <v>0</v>
      </c>
      <c r="M113" s="44">
        <f t="shared" si="41"/>
        <v>0</v>
      </c>
      <c r="N113" s="44">
        <f t="shared" si="41"/>
        <v>0</v>
      </c>
      <c r="O113" s="44">
        <f t="shared" si="41"/>
        <v>0</v>
      </c>
      <c r="P113" s="339">
        <f t="shared" si="41"/>
        <v>0</v>
      </c>
      <c r="Q113" s="340">
        <f t="shared" si="41"/>
        <v>0</v>
      </c>
      <c r="R113" s="413">
        <f t="shared" si="41"/>
        <v>0</v>
      </c>
      <c r="S113" s="44">
        <f t="shared" si="41"/>
        <v>0</v>
      </c>
      <c r="T113" s="339">
        <f t="shared" si="41"/>
        <v>0</v>
      </c>
      <c r="U113" s="340">
        <f t="shared" si="41"/>
        <v>0</v>
      </c>
      <c r="V113" s="413">
        <f t="shared" si="41"/>
        <v>0</v>
      </c>
      <c r="W113" s="44">
        <f t="shared" si="41"/>
        <v>0</v>
      </c>
      <c r="X113" s="339">
        <f t="shared" si="41"/>
        <v>0</v>
      </c>
      <c r="Y113" s="340">
        <f t="shared" si="41"/>
        <v>0</v>
      </c>
      <c r="Z113" s="413">
        <f t="shared" si="41"/>
        <v>0</v>
      </c>
      <c r="AA113" s="44">
        <f t="shared" si="41"/>
        <v>0</v>
      </c>
      <c r="AB113" s="44">
        <f t="shared" si="41"/>
        <v>0</v>
      </c>
    </row>
    <row r="114" spans="1:28" ht="16.5" customHeight="1" thickBot="1">
      <c r="A114" s="1287"/>
      <c r="B114" s="13" t="s">
        <v>581</v>
      </c>
      <c r="C114" s="13" t="s">
        <v>332</v>
      </c>
      <c r="D114" s="13">
        <v>2</v>
      </c>
      <c r="E114" s="14" t="s">
        <v>9</v>
      </c>
      <c r="F114" s="374" t="s">
        <v>40</v>
      </c>
      <c r="G114" s="15">
        <f aca="true" t="shared" si="42" ref="G114:AB114">SUM(G115)</f>
        <v>200000</v>
      </c>
      <c r="H114" s="15">
        <f t="shared" si="42"/>
        <v>230000</v>
      </c>
      <c r="I114" s="16">
        <f t="shared" si="42"/>
        <v>0</v>
      </c>
      <c r="J114" s="15">
        <f t="shared" si="42"/>
        <v>0</v>
      </c>
      <c r="K114" s="15">
        <f t="shared" si="42"/>
        <v>0</v>
      </c>
      <c r="L114" s="15">
        <f t="shared" si="42"/>
        <v>0</v>
      </c>
      <c r="M114" s="15">
        <f t="shared" si="42"/>
        <v>0</v>
      </c>
      <c r="N114" s="15">
        <f t="shared" si="42"/>
        <v>0</v>
      </c>
      <c r="O114" s="15">
        <f t="shared" si="42"/>
        <v>0</v>
      </c>
      <c r="P114" s="331">
        <f t="shared" si="42"/>
        <v>0</v>
      </c>
      <c r="Q114" s="332">
        <f t="shared" si="42"/>
        <v>0</v>
      </c>
      <c r="R114" s="408">
        <f t="shared" si="42"/>
        <v>0</v>
      </c>
      <c r="S114" s="15">
        <f t="shared" si="42"/>
        <v>0</v>
      </c>
      <c r="T114" s="331">
        <f t="shared" si="42"/>
        <v>0</v>
      </c>
      <c r="U114" s="332">
        <f t="shared" si="42"/>
        <v>0</v>
      </c>
      <c r="V114" s="408">
        <f t="shared" si="42"/>
        <v>0</v>
      </c>
      <c r="W114" s="15">
        <f t="shared" si="42"/>
        <v>0</v>
      </c>
      <c r="X114" s="331">
        <f t="shared" si="42"/>
        <v>0</v>
      </c>
      <c r="Y114" s="332">
        <f t="shared" si="42"/>
        <v>0</v>
      </c>
      <c r="Z114" s="408">
        <f t="shared" si="42"/>
        <v>0</v>
      </c>
      <c r="AA114" s="15">
        <f t="shared" si="42"/>
        <v>0</v>
      </c>
      <c r="AB114" s="15">
        <f t="shared" si="42"/>
        <v>0</v>
      </c>
    </row>
    <row r="115" spans="1:28" ht="16.5" customHeight="1" thickBot="1">
      <c r="A115" s="1288"/>
      <c r="B115" s="97" t="s">
        <v>581</v>
      </c>
      <c r="C115" s="97" t="s">
        <v>332</v>
      </c>
      <c r="D115" s="97">
        <v>2</v>
      </c>
      <c r="E115" s="97" t="s">
        <v>313</v>
      </c>
      <c r="F115" s="379" t="s">
        <v>314</v>
      </c>
      <c r="G115" s="98">
        <v>200000</v>
      </c>
      <c r="H115" s="98">
        <v>230000</v>
      </c>
      <c r="I115" s="53">
        <v>0</v>
      </c>
      <c r="J115" s="98">
        <v>0</v>
      </c>
      <c r="K115" s="98">
        <v>0</v>
      </c>
      <c r="L115" s="98">
        <v>0</v>
      </c>
      <c r="M115" s="98">
        <v>0</v>
      </c>
      <c r="N115" s="98">
        <v>0</v>
      </c>
      <c r="O115" s="98">
        <v>0</v>
      </c>
      <c r="P115" s="353">
        <v>0</v>
      </c>
      <c r="Q115" s="353">
        <v>0</v>
      </c>
      <c r="R115" s="423">
        <f>P115-Q115</f>
        <v>0</v>
      </c>
      <c r="S115" s="98">
        <v>0</v>
      </c>
      <c r="T115" s="353">
        <v>0</v>
      </c>
      <c r="U115" s="353">
        <v>0</v>
      </c>
      <c r="V115" s="423">
        <f>T115-U115</f>
        <v>0</v>
      </c>
      <c r="W115" s="98">
        <v>0</v>
      </c>
      <c r="X115" s="353">
        <v>0</v>
      </c>
      <c r="Y115" s="353">
        <v>0</v>
      </c>
      <c r="Z115" s="423">
        <f>X115-Y115</f>
        <v>0</v>
      </c>
      <c r="AA115" s="98">
        <v>0</v>
      </c>
      <c r="AB115" s="39">
        <f>P115+T115+X115</f>
        <v>0</v>
      </c>
    </row>
    <row r="116" spans="1:28" ht="9.75" customHeight="1" thickBot="1">
      <c r="A116" s="40"/>
      <c r="B116" s="41"/>
      <c r="C116" s="41"/>
      <c r="D116" s="41"/>
      <c r="E116" s="41"/>
      <c r="F116" s="41"/>
      <c r="G116" s="42"/>
      <c r="H116" s="42"/>
      <c r="I116" s="42"/>
      <c r="J116" s="42"/>
      <c r="K116" s="42"/>
      <c r="L116" s="42"/>
      <c r="M116" s="42"/>
      <c r="N116" s="42"/>
      <c r="O116" s="42"/>
      <c r="P116" s="42"/>
      <c r="Q116" s="42"/>
      <c r="R116" s="42"/>
      <c r="S116" s="42"/>
      <c r="T116" s="42"/>
      <c r="U116" s="42"/>
      <c r="V116" s="42"/>
      <c r="W116" s="42"/>
      <c r="X116" s="42"/>
      <c r="Y116" s="42"/>
      <c r="Z116" s="42"/>
      <c r="AA116" s="42"/>
      <c r="AB116" s="43"/>
    </row>
    <row r="117" spans="1:28" ht="21" customHeight="1" thickBot="1">
      <c r="A117" s="1286" t="s">
        <v>196</v>
      </c>
      <c r="B117" s="1268"/>
      <c r="C117" s="1269"/>
      <c r="D117" s="1269"/>
      <c r="E117" s="1269"/>
      <c r="F117" s="1270"/>
      <c r="G117" s="44">
        <f aca="true" t="shared" si="43" ref="G117:AB117">G118</f>
        <v>400000</v>
      </c>
      <c r="H117" s="44">
        <f t="shared" si="43"/>
        <v>750000</v>
      </c>
      <c r="I117" s="45">
        <f t="shared" si="43"/>
        <v>1400000</v>
      </c>
      <c r="J117" s="44">
        <f t="shared" si="43"/>
        <v>900000</v>
      </c>
      <c r="K117" s="44">
        <f t="shared" si="43"/>
        <v>900000</v>
      </c>
      <c r="L117" s="44">
        <f t="shared" si="43"/>
        <v>900000</v>
      </c>
      <c r="M117" s="44">
        <f t="shared" si="43"/>
        <v>1000000</v>
      </c>
      <c r="N117" s="44">
        <f t="shared" si="43"/>
        <v>1000000</v>
      </c>
      <c r="O117" s="44">
        <f t="shared" si="43"/>
        <v>1500000</v>
      </c>
      <c r="P117" s="339">
        <f t="shared" si="43"/>
        <v>0</v>
      </c>
      <c r="Q117" s="340">
        <f t="shared" si="43"/>
        <v>0</v>
      </c>
      <c r="R117" s="413">
        <f t="shared" si="43"/>
        <v>0</v>
      </c>
      <c r="S117" s="44">
        <f t="shared" si="43"/>
        <v>0</v>
      </c>
      <c r="T117" s="339">
        <f t="shared" si="43"/>
        <v>0</v>
      </c>
      <c r="U117" s="340">
        <f t="shared" si="43"/>
        <v>0</v>
      </c>
      <c r="V117" s="413">
        <f t="shared" si="43"/>
        <v>0</v>
      </c>
      <c r="W117" s="44">
        <f t="shared" si="43"/>
        <v>0</v>
      </c>
      <c r="X117" s="339">
        <f t="shared" si="43"/>
        <v>0</v>
      </c>
      <c r="Y117" s="340">
        <f t="shared" si="43"/>
        <v>0</v>
      </c>
      <c r="Z117" s="413">
        <f t="shared" si="43"/>
        <v>0</v>
      </c>
      <c r="AA117" s="44">
        <f t="shared" si="43"/>
        <v>0</v>
      </c>
      <c r="AB117" s="44">
        <f t="shared" si="43"/>
        <v>0</v>
      </c>
    </row>
    <row r="118" spans="1:28" ht="16.5" customHeight="1" thickBot="1">
      <c r="A118" s="1287"/>
      <c r="B118" s="13" t="s">
        <v>581</v>
      </c>
      <c r="C118" s="13" t="s">
        <v>332</v>
      </c>
      <c r="D118" s="13">
        <v>2</v>
      </c>
      <c r="E118" s="14" t="s">
        <v>9</v>
      </c>
      <c r="F118" s="374" t="s">
        <v>40</v>
      </c>
      <c r="G118" s="15">
        <f aca="true" t="shared" si="44" ref="G118:AB118">SUM(G119)</f>
        <v>400000</v>
      </c>
      <c r="H118" s="15">
        <f t="shared" si="44"/>
        <v>750000</v>
      </c>
      <c r="I118" s="16">
        <f t="shared" si="44"/>
        <v>1400000</v>
      </c>
      <c r="J118" s="15">
        <f t="shared" si="44"/>
        <v>900000</v>
      </c>
      <c r="K118" s="15">
        <f t="shared" si="44"/>
        <v>900000</v>
      </c>
      <c r="L118" s="15">
        <f t="shared" si="44"/>
        <v>900000</v>
      </c>
      <c r="M118" s="15">
        <f t="shared" si="44"/>
        <v>1000000</v>
      </c>
      <c r="N118" s="15">
        <f t="shared" si="44"/>
        <v>1000000</v>
      </c>
      <c r="O118" s="15">
        <f t="shared" si="44"/>
        <v>1500000</v>
      </c>
      <c r="P118" s="331">
        <f t="shared" si="44"/>
        <v>0</v>
      </c>
      <c r="Q118" s="332">
        <f t="shared" si="44"/>
        <v>0</v>
      </c>
      <c r="R118" s="408">
        <f t="shared" si="44"/>
        <v>0</v>
      </c>
      <c r="S118" s="15">
        <f t="shared" si="44"/>
        <v>0</v>
      </c>
      <c r="T118" s="331">
        <f t="shared" si="44"/>
        <v>0</v>
      </c>
      <c r="U118" s="332">
        <f t="shared" si="44"/>
        <v>0</v>
      </c>
      <c r="V118" s="408">
        <f t="shared" si="44"/>
        <v>0</v>
      </c>
      <c r="W118" s="15">
        <f t="shared" si="44"/>
        <v>0</v>
      </c>
      <c r="X118" s="331">
        <f t="shared" si="44"/>
        <v>0</v>
      </c>
      <c r="Y118" s="332">
        <f t="shared" si="44"/>
        <v>0</v>
      </c>
      <c r="Z118" s="408">
        <f t="shared" si="44"/>
        <v>0</v>
      </c>
      <c r="AA118" s="15">
        <f t="shared" si="44"/>
        <v>0</v>
      </c>
      <c r="AB118" s="15">
        <f t="shared" si="44"/>
        <v>0</v>
      </c>
    </row>
    <row r="119" spans="1:28" ht="16.5" customHeight="1" thickBot="1">
      <c r="A119" s="1288"/>
      <c r="B119" s="97" t="s">
        <v>581</v>
      </c>
      <c r="C119" s="97" t="s">
        <v>332</v>
      </c>
      <c r="D119" s="97">
        <v>2</v>
      </c>
      <c r="E119" s="97" t="s">
        <v>306</v>
      </c>
      <c r="F119" s="379" t="s">
        <v>315</v>
      </c>
      <c r="G119" s="98">
        <v>400000</v>
      </c>
      <c r="H119" s="98">
        <v>750000</v>
      </c>
      <c r="I119" s="53">
        <v>1400000</v>
      </c>
      <c r="J119" s="98">
        <v>900000</v>
      </c>
      <c r="K119" s="98">
        <v>900000</v>
      </c>
      <c r="L119" s="98">
        <v>900000</v>
      </c>
      <c r="M119" s="98">
        <v>1000000</v>
      </c>
      <c r="N119" s="98">
        <v>1000000</v>
      </c>
      <c r="O119" s="746">
        <v>1500000</v>
      </c>
      <c r="P119" s="656">
        <v>0</v>
      </c>
      <c r="Q119" s="23">
        <v>0</v>
      </c>
      <c r="R119" s="423">
        <f>P119-Q119</f>
        <v>0</v>
      </c>
      <c r="S119" s="98">
        <v>0</v>
      </c>
      <c r="T119" s="353">
        <v>0</v>
      </c>
      <c r="U119" s="354">
        <v>0</v>
      </c>
      <c r="V119" s="423">
        <f>T119-U119</f>
        <v>0</v>
      </c>
      <c r="W119" s="98">
        <v>0</v>
      </c>
      <c r="X119" s="656">
        <v>0</v>
      </c>
      <c r="Y119" s="23">
        <v>0</v>
      </c>
      <c r="Z119" s="423">
        <f>X119-Y119</f>
        <v>0</v>
      </c>
      <c r="AA119" s="19">
        <v>0</v>
      </c>
      <c r="AB119" s="39">
        <f>P119+T119+X119</f>
        <v>0</v>
      </c>
    </row>
    <row r="120" spans="1:28" ht="9.75" customHeight="1" thickBot="1">
      <c r="A120" s="40"/>
      <c r="B120" s="41"/>
      <c r="C120" s="41"/>
      <c r="D120" s="41"/>
      <c r="E120" s="41"/>
      <c r="F120" s="41"/>
      <c r="G120" s="42"/>
      <c r="H120" s="42"/>
      <c r="I120" s="42"/>
      <c r="J120" s="42"/>
      <c r="K120" s="42"/>
      <c r="L120" s="42"/>
      <c r="M120" s="42"/>
      <c r="N120" s="42"/>
      <c r="O120" s="42"/>
      <c r="P120" s="42"/>
      <c r="Q120" s="42"/>
      <c r="R120" s="42"/>
      <c r="S120" s="42"/>
      <c r="T120" s="42"/>
      <c r="U120" s="42"/>
      <c r="V120" s="42"/>
      <c r="W120" s="42"/>
      <c r="X120" s="42"/>
      <c r="Y120" s="42"/>
      <c r="Z120" s="42"/>
      <c r="AA120" s="42"/>
      <c r="AB120" s="43"/>
    </row>
    <row r="121" spans="1:28" ht="21" customHeight="1" thickBot="1">
      <c r="A121" s="1297" t="s">
        <v>471</v>
      </c>
      <c r="B121" s="1268"/>
      <c r="C121" s="1269"/>
      <c r="D121" s="1269"/>
      <c r="E121" s="1269"/>
      <c r="F121" s="1270"/>
      <c r="G121" s="44">
        <f aca="true" t="shared" si="45" ref="G121:AB121">G122</f>
        <v>0</v>
      </c>
      <c r="H121" s="44">
        <f t="shared" si="45"/>
        <v>200000</v>
      </c>
      <c r="I121" s="45">
        <f t="shared" si="45"/>
        <v>10000</v>
      </c>
      <c r="J121" s="44">
        <f t="shared" si="45"/>
        <v>10000</v>
      </c>
      <c r="K121" s="44">
        <f t="shared" si="45"/>
        <v>0</v>
      </c>
      <c r="L121" s="44">
        <f t="shared" si="45"/>
        <v>0</v>
      </c>
      <c r="M121" s="44">
        <f t="shared" si="45"/>
        <v>0</v>
      </c>
      <c r="N121" s="44">
        <f t="shared" si="45"/>
        <v>0</v>
      </c>
      <c r="O121" s="749"/>
      <c r="P121" s="339">
        <f t="shared" si="45"/>
        <v>0</v>
      </c>
      <c r="Q121" s="340">
        <f t="shared" si="45"/>
        <v>0</v>
      </c>
      <c r="R121" s="413">
        <f t="shared" si="45"/>
        <v>0</v>
      </c>
      <c r="S121" s="44">
        <f t="shared" si="45"/>
        <v>0</v>
      </c>
      <c r="T121" s="339">
        <f t="shared" si="45"/>
        <v>0</v>
      </c>
      <c r="U121" s="340">
        <f t="shared" si="45"/>
        <v>0</v>
      </c>
      <c r="V121" s="413">
        <f t="shared" si="45"/>
        <v>0</v>
      </c>
      <c r="W121" s="44">
        <f t="shared" si="45"/>
        <v>0</v>
      </c>
      <c r="X121" s="339">
        <f t="shared" si="45"/>
        <v>0</v>
      </c>
      <c r="Y121" s="340">
        <f t="shared" si="45"/>
        <v>0</v>
      </c>
      <c r="Z121" s="413">
        <f t="shared" si="45"/>
        <v>0</v>
      </c>
      <c r="AA121" s="44">
        <f t="shared" si="45"/>
        <v>0</v>
      </c>
      <c r="AB121" s="44">
        <f t="shared" si="45"/>
        <v>0</v>
      </c>
    </row>
    <row r="122" spans="1:28" ht="16.5" customHeight="1" thickBot="1">
      <c r="A122" s="1210"/>
      <c r="B122" s="13" t="s">
        <v>308</v>
      </c>
      <c r="C122" s="13" t="s">
        <v>332</v>
      </c>
      <c r="D122" s="13">
        <v>2</v>
      </c>
      <c r="E122" s="14" t="s">
        <v>43</v>
      </c>
      <c r="F122" s="374" t="s">
        <v>44</v>
      </c>
      <c r="G122" s="15">
        <f aca="true" t="shared" si="46" ref="G122:AB122">SUM(G123)</f>
        <v>0</v>
      </c>
      <c r="H122" s="15">
        <f t="shared" si="46"/>
        <v>200000</v>
      </c>
      <c r="I122" s="16">
        <f t="shared" si="46"/>
        <v>10000</v>
      </c>
      <c r="J122" s="15">
        <f t="shared" si="46"/>
        <v>10000</v>
      </c>
      <c r="K122" s="15">
        <f t="shared" si="46"/>
        <v>0</v>
      </c>
      <c r="L122" s="15">
        <f t="shared" si="46"/>
        <v>0</v>
      </c>
      <c r="M122" s="15">
        <f t="shared" si="46"/>
        <v>0</v>
      </c>
      <c r="N122" s="15">
        <f t="shared" si="46"/>
        <v>0</v>
      </c>
      <c r="O122" s="485"/>
      <c r="P122" s="331">
        <f t="shared" si="46"/>
        <v>0</v>
      </c>
      <c r="Q122" s="332">
        <f t="shared" si="46"/>
        <v>0</v>
      </c>
      <c r="R122" s="408">
        <f t="shared" si="46"/>
        <v>0</v>
      </c>
      <c r="S122" s="15">
        <f t="shared" si="46"/>
        <v>0</v>
      </c>
      <c r="T122" s="331">
        <f t="shared" si="46"/>
        <v>0</v>
      </c>
      <c r="U122" s="332">
        <f t="shared" si="46"/>
        <v>0</v>
      </c>
      <c r="V122" s="408">
        <f t="shared" si="46"/>
        <v>0</v>
      </c>
      <c r="W122" s="15">
        <f t="shared" si="46"/>
        <v>0</v>
      </c>
      <c r="X122" s="331">
        <f t="shared" si="46"/>
        <v>0</v>
      </c>
      <c r="Y122" s="332">
        <f t="shared" si="46"/>
        <v>0</v>
      </c>
      <c r="Z122" s="408">
        <f t="shared" si="46"/>
        <v>0</v>
      </c>
      <c r="AA122" s="15">
        <f t="shared" si="46"/>
        <v>0</v>
      </c>
      <c r="AB122" s="15">
        <f t="shared" si="46"/>
        <v>0</v>
      </c>
    </row>
    <row r="123" spans="1:28" ht="16.5" customHeight="1" thickBot="1">
      <c r="A123" s="1272"/>
      <c r="B123" s="97" t="s">
        <v>581</v>
      </c>
      <c r="C123" s="97" t="s">
        <v>332</v>
      </c>
      <c r="D123" s="97">
        <v>2</v>
      </c>
      <c r="E123" s="97" t="s">
        <v>316</v>
      </c>
      <c r="F123" s="379" t="s">
        <v>317</v>
      </c>
      <c r="G123" s="98">
        <v>0</v>
      </c>
      <c r="H123" s="98">
        <v>200000</v>
      </c>
      <c r="I123" s="53">
        <v>10000</v>
      </c>
      <c r="J123" s="98">
        <v>10000</v>
      </c>
      <c r="K123" s="98">
        <v>0</v>
      </c>
      <c r="L123" s="98">
        <v>0</v>
      </c>
      <c r="M123" s="98">
        <v>0</v>
      </c>
      <c r="N123" s="98">
        <v>0</v>
      </c>
      <c r="O123" s="750"/>
      <c r="P123" s="353">
        <v>0</v>
      </c>
      <c r="Q123" s="354">
        <v>0</v>
      </c>
      <c r="R123" s="423">
        <f>P123-Q123</f>
        <v>0</v>
      </c>
      <c r="S123" s="98">
        <v>0</v>
      </c>
      <c r="T123" s="353">
        <v>0</v>
      </c>
      <c r="U123" s="354">
        <v>0</v>
      </c>
      <c r="V123" s="423">
        <f>T123-U123</f>
        <v>0</v>
      </c>
      <c r="W123" s="98">
        <v>0</v>
      </c>
      <c r="X123" s="353">
        <v>0</v>
      </c>
      <c r="Y123" s="354">
        <v>0</v>
      </c>
      <c r="Z123" s="423">
        <f>X123-Y123</f>
        <v>0</v>
      </c>
      <c r="AA123" s="98">
        <v>0</v>
      </c>
      <c r="AB123" s="39">
        <f>P123+T123+X123</f>
        <v>0</v>
      </c>
    </row>
    <row r="124" spans="1:28" ht="9.75" customHeight="1" thickBot="1">
      <c r="A124" s="40"/>
      <c r="B124" s="41"/>
      <c r="C124" s="41"/>
      <c r="D124" s="41"/>
      <c r="E124" s="41"/>
      <c r="F124" s="41"/>
      <c r="G124" s="42"/>
      <c r="H124" s="42"/>
      <c r="I124" s="42"/>
      <c r="J124" s="42"/>
      <c r="K124" s="42"/>
      <c r="L124" s="42"/>
      <c r="M124" s="42"/>
      <c r="N124" s="42"/>
      <c r="O124" s="42"/>
      <c r="P124" s="42"/>
      <c r="Q124" s="42"/>
      <c r="R124" s="42"/>
      <c r="S124" s="42"/>
      <c r="T124" s="42"/>
      <c r="U124" s="42"/>
      <c r="V124" s="42"/>
      <c r="W124" s="42"/>
      <c r="X124" s="42"/>
      <c r="Y124" s="42"/>
      <c r="Z124" s="42"/>
      <c r="AA124" s="42"/>
      <c r="AB124" s="43"/>
    </row>
    <row r="125" spans="1:28" ht="21" customHeight="1" thickBot="1">
      <c r="A125" s="1286" t="s">
        <v>200</v>
      </c>
      <c r="B125" s="1305"/>
      <c r="C125" s="1306"/>
      <c r="D125" s="1306"/>
      <c r="E125" s="1306"/>
      <c r="F125" s="1307"/>
      <c r="G125" s="44">
        <f aca="true" t="shared" si="47" ref="G125:AB125">G126</f>
        <v>800000</v>
      </c>
      <c r="H125" s="44">
        <f t="shared" si="47"/>
        <v>700000</v>
      </c>
      <c r="I125" s="45">
        <f t="shared" si="47"/>
        <v>735000</v>
      </c>
      <c r="J125" s="44">
        <f t="shared" si="47"/>
        <v>750000</v>
      </c>
      <c r="K125" s="44">
        <f t="shared" si="47"/>
        <v>500000</v>
      </c>
      <c r="L125" s="44">
        <f t="shared" si="47"/>
        <v>900000</v>
      </c>
      <c r="M125" s="44">
        <f t="shared" si="47"/>
        <v>2500000</v>
      </c>
      <c r="N125" s="44">
        <f t="shared" si="47"/>
        <v>750000</v>
      </c>
      <c r="O125" s="44">
        <f t="shared" si="47"/>
        <v>2000</v>
      </c>
      <c r="P125" s="339">
        <f t="shared" si="47"/>
        <v>0</v>
      </c>
      <c r="Q125" s="340">
        <f t="shared" si="47"/>
        <v>0</v>
      </c>
      <c r="R125" s="413">
        <f t="shared" si="47"/>
        <v>0</v>
      </c>
      <c r="S125" s="44">
        <f t="shared" si="47"/>
        <v>0</v>
      </c>
      <c r="T125" s="339">
        <f t="shared" si="47"/>
        <v>0</v>
      </c>
      <c r="U125" s="340">
        <f t="shared" si="47"/>
        <v>0</v>
      </c>
      <c r="V125" s="413">
        <f t="shared" si="47"/>
        <v>0</v>
      </c>
      <c r="W125" s="44">
        <f t="shared" si="47"/>
        <v>0</v>
      </c>
      <c r="X125" s="339">
        <f t="shared" si="47"/>
        <v>0</v>
      </c>
      <c r="Y125" s="340">
        <f t="shared" si="47"/>
        <v>0</v>
      </c>
      <c r="Z125" s="413">
        <f t="shared" si="47"/>
        <v>0</v>
      </c>
      <c r="AA125" s="44">
        <f t="shared" si="47"/>
        <v>0</v>
      </c>
      <c r="AB125" s="44">
        <f t="shared" si="47"/>
        <v>0</v>
      </c>
    </row>
    <row r="126" spans="1:28" ht="16.5" customHeight="1" thickBot="1">
      <c r="A126" s="1287"/>
      <c r="B126" s="13" t="s">
        <v>308</v>
      </c>
      <c r="C126" s="13" t="s">
        <v>45</v>
      </c>
      <c r="D126" s="13">
        <v>2</v>
      </c>
      <c r="E126" s="14" t="s">
        <v>7</v>
      </c>
      <c r="F126" s="374" t="s">
        <v>8</v>
      </c>
      <c r="G126" s="15">
        <f aca="true" t="shared" si="48" ref="G126:AB126">SUM(G127)</f>
        <v>800000</v>
      </c>
      <c r="H126" s="15">
        <f t="shared" si="48"/>
        <v>700000</v>
      </c>
      <c r="I126" s="16">
        <f t="shared" si="48"/>
        <v>735000</v>
      </c>
      <c r="J126" s="15">
        <f t="shared" si="48"/>
        <v>750000</v>
      </c>
      <c r="K126" s="15">
        <f t="shared" si="48"/>
        <v>500000</v>
      </c>
      <c r="L126" s="15">
        <f t="shared" si="48"/>
        <v>900000</v>
      </c>
      <c r="M126" s="15">
        <f t="shared" si="48"/>
        <v>2500000</v>
      </c>
      <c r="N126" s="15">
        <f t="shared" si="48"/>
        <v>750000</v>
      </c>
      <c r="O126" s="15">
        <f t="shared" si="48"/>
        <v>2000</v>
      </c>
      <c r="P126" s="331">
        <f t="shared" si="48"/>
        <v>0</v>
      </c>
      <c r="Q126" s="332">
        <f t="shared" si="48"/>
        <v>0</v>
      </c>
      <c r="R126" s="408">
        <f t="shared" si="48"/>
        <v>0</v>
      </c>
      <c r="S126" s="15">
        <f t="shared" si="48"/>
        <v>0</v>
      </c>
      <c r="T126" s="331">
        <f t="shared" si="48"/>
        <v>0</v>
      </c>
      <c r="U126" s="332">
        <f t="shared" si="48"/>
        <v>0</v>
      </c>
      <c r="V126" s="408">
        <f t="shared" si="48"/>
        <v>0</v>
      </c>
      <c r="W126" s="15">
        <f t="shared" si="48"/>
        <v>0</v>
      </c>
      <c r="X126" s="331">
        <f t="shared" si="48"/>
        <v>0</v>
      </c>
      <c r="Y126" s="332">
        <f t="shared" si="48"/>
        <v>0</v>
      </c>
      <c r="Z126" s="408">
        <f t="shared" si="48"/>
        <v>0</v>
      </c>
      <c r="AA126" s="15">
        <f t="shared" si="48"/>
        <v>0</v>
      </c>
      <c r="AB126" s="15">
        <f t="shared" si="48"/>
        <v>0</v>
      </c>
    </row>
    <row r="127" spans="1:28" ht="16.5" customHeight="1" thickBot="1">
      <c r="A127" s="1288"/>
      <c r="B127" s="97" t="s">
        <v>581</v>
      </c>
      <c r="C127" s="97" t="s">
        <v>45</v>
      </c>
      <c r="D127" s="97">
        <v>2</v>
      </c>
      <c r="E127" s="97" t="s">
        <v>318</v>
      </c>
      <c r="F127" s="114" t="s">
        <v>46</v>
      </c>
      <c r="G127" s="98">
        <v>800000</v>
      </c>
      <c r="H127" s="98">
        <v>700000</v>
      </c>
      <c r="I127" s="98">
        <v>735000</v>
      </c>
      <c r="J127" s="98">
        <v>750000</v>
      </c>
      <c r="K127" s="98">
        <v>500000</v>
      </c>
      <c r="L127" s="98">
        <v>900000</v>
      </c>
      <c r="M127" s="98">
        <v>2500000</v>
      </c>
      <c r="N127" s="98">
        <v>750000</v>
      </c>
      <c r="O127" s="746">
        <v>2000</v>
      </c>
      <c r="P127" s="656">
        <v>0</v>
      </c>
      <c r="Q127" s="23">
        <v>0</v>
      </c>
      <c r="R127" s="423">
        <f>P127-Q127</f>
        <v>0</v>
      </c>
      <c r="S127" s="98">
        <v>0</v>
      </c>
      <c r="T127" s="353">
        <v>0</v>
      </c>
      <c r="U127" s="354">
        <v>0</v>
      </c>
      <c r="V127" s="423">
        <f>T127-U127</f>
        <v>0</v>
      </c>
      <c r="W127" s="98">
        <v>0</v>
      </c>
      <c r="X127" s="656">
        <v>0</v>
      </c>
      <c r="Y127" s="23">
        <v>0</v>
      </c>
      <c r="Z127" s="423">
        <f>X127-Y127</f>
        <v>0</v>
      </c>
      <c r="AA127" s="98">
        <v>0</v>
      </c>
      <c r="AB127" s="39">
        <f>P127+T127+X127</f>
        <v>0</v>
      </c>
    </row>
    <row r="128" spans="1:28" s="745" customFormat="1" ht="15" customHeight="1">
      <c r="A128" s="41"/>
      <c r="B128" s="41"/>
      <c r="C128" s="95"/>
      <c r="D128" s="95"/>
      <c r="E128" s="95"/>
      <c r="F128" s="95"/>
      <c r="G128" s="96"/>
      <c r="H128" s="96"/>
      <c r="I128" s="96"/>
      <c r="J128" s="96"/>
      <c r="K128" s="96"/>
      <c r="L128" s="96"/>
      <c r="M128" s="96"/>
      <c r="N128" s="96"/>
      <c r="O128" s="96"/>
      <c r="P128" s="96"/>
      <c r="Q128" s="96"/>
      <c r="R128" s="96"/>
      <c r="S128" s="96"/>
      <c r="T128" s="96"/>
      <c r="U128" s="96"/>
      <c r="V128" s="96"/>
      <c r="W128" s="96"/>
      <c r="X128" s="96"/>
      <c r="Y128" s="96"/>
      <c r="Z128" s="96"/>
      <c r="AA128" s="96"/>
      <c r="AB128" s="96"/>
    </row>
    <row r="129" spans="1:28" s="745" customFormat="1" ht="15" customHeight="1">
      <c r="A129" s="41"/>
      <c r="B129" s="41"/>
      <c r="C129" s="95"/>
      <c r="D129" s="95"/>
      <c r="E129" s="95"/>
      <c r="F129" s="95"/>
      <c r="G129" s="96"/>
      <c r="H129" s="96"/>
      <c r="I129" s="96"/>
      <c r="J129" s="96"/>
      <c r="K129" s="96"/>
      <c r="L129" s="96"/>
      <c r="M129" s="96"/>
      <c r="N129" s="96"/>
      <c r="O129" s="96"/>
      <c r="P129" s="96"/>
      <c r="Q129" s="96"/>
      <c r="R129" s="96"/>
      <c r="S129" s="96"/>
      <c r="T129" s="96"/>
      <c r="U129" s="96"/>
      <c r="V129" s="96"/>
      <c r="W129" s="96"/>
      <c r="X129" s="96"/>
      <c r="Y129" s="96"/>
      <c r="Z129" s="96"/>
      <c r="AA129" s="96"/>
      <c r="AB129" s="96"/>
    </row>
    <row r="130" spans="1:28" s="745" customFormat="1" ht="15" customHeight="1">
      <c r="A130" s="41"/>
      <c r="B130" s="41"/>
      <c r="C130" s="95"/>
      <c r="D130" s="95"/>
      <c r="E130" s="95"/>
      <c r="F130" s="95"/>
      <c r="G130" s="96"/>
      <c r="H130" s="96"/>
      <c r="I130" s="96"/>
      <c r="J130" s="96"/>
      <c r="K130" s="96"/>
      <c r="L130" s="96"/>
      <c r="M130" s="96"/>
      <c r="N130" s="96"/>
      <c r="O130" s="96"/>
      <c r="P130" s="96"/>
      <c r="Q130" s="96"/>
      <c r="R130" s="96"/>
      <c r="S130" s="96"/>
      <c r="T130" s="96"/>
      <c r="U130" s="96"/>
      <c r="V130" s="96"/>
      <c r="W130" s="96"/>
      <c r="X130" s="96"/>
      <c r="Y130" s="96"/>
      <c r="Z130" s="96"/>
      <c r="AA130" s="96"/>
      <c r="AB130" s="96"/>
    </row>
    <row r="131" spans="1:28" s="745" customFormat="1" ht="15" customHeight="1">
      <c r="A131" s="41"/>
      <c r="B131" s="41"/>
      <c r="C131" s="95"/>
      <c r="D131" s="95"/>
      <c r="E131" s="95"/>
      <c r="F131" s="95"/>
      <c r="G131" s="96"/>
      <c r="H131" s="96"/>
      <c r="I131" s="96"/>
      <c r="J131" s="96"/>
      <c r="K131" s="96"/>
      <c r="L131" s="96"/>
      <c r="M131" s="96"/>
      <c r="N131" s="96"/>
      <c r="O131" s="96"/>
      <c r="P131" s="96"/>
      <c r="Q131" s="96"/>
      <c r="R131" s="96"/>
      <c r="S131" s="96"/>
      <c r="T131" s="96"/>
      <c r="U131" s="96"/>
      <c r="V131" s="96"/>
      <c r="W131" s="96"/>
      <c r="X131" s="96"/>
      <c r="Y131" s="96"/>
      <c r="Z131" s="96"/>
      <c r="AA131" s="96"/>
      <c r="AB131" s="96"/>
    </row>
    <row r="132" spans="1:28" s="745" customFormat="1" ht="15" customHeight="1">
      <c r="A132" s="41"/>
      <c r="B132" s="41"/>
      <c r="C132" s="95"/>
      <c r="D132" s="95"/>
      <c r="E132" s="95"/>
      <c r="F132" s="95"/>
      <c r="G132" s="96"/>
      <c r="H132" s="96"/>
      <c r="I132" s="96"/>
      <c r="J132" s="96"/>
      <c r="K132" s="96"/>
      <c r="L132" s="96"/>
      <c r="M132" s="96"/>
      <c r="N132" s="96"/>
      <c r="O132" s="96"/>
      <c r="P132" s="96"/>
      <c r="Q132" s="96"/>
      <c r="R132" s="96"/>
      <c r="S132" s="96"/>
      <c r="T132" s="96"/>
      <c r="U132" s="96"/>
      <c r="V132" s="96"/>
      <c r="W132" s="96"/>
      <c r="X132" s="96"/>
      <c r="Y132" s="96"/>
      <c r="Z132" s="96"/>
      <c r="AA132" s="96"/>
      <c r="AB132" s="96"/>
    </row>
    <row r="133" spans="1:28" s="745" customFormat="1" ht="15" customHeight="1">
      <c r="A133" s="41"/>
      <c r="B133" s="41"/>
      <c r="C133" s="95"/>
      <c r="D133" s="95"/>
      <c r="E133" s="95"/>
      <c r="F133" s="95"/>
      <c r="G133" s="96"/>
      <c r="H133" s="96"/>
      <c r="I133" s="96"/>
      <c r="J133" s="96"/>
      <c r="K133" s="96"/>
      <c r="L133" s="96"/>
      <c r="M133" s="96"/>
      <c r="N133" s="96"/>
      <c r="O133" s="96"/>
      <c r="P133" s="96"/>
      <c r="Q133" s="96"/>
      <c r="R133" s="96"/>
      <c r="S133" s="96"/>
      <c r="T133" s="96"/>
      <c r="U133" s="96"/>
      <c r="V133" s="96"/>
      <c r="W133" s="96"/>
      <c r="X133" s="96"/>
      <c r="Y133" s="96"/>
      <c r="Z133" s="96"/>
      <c r="AA133" s="96"/>
      <c r="AB133" s="96"/>
    </row>
    <row r="134" spans="1:28" s="745" customFormat="1" ht="15" customHeight="1">
      <c r="A134" s="41"/>
      <c r="B134" s="41"/>
      <c r="C134" s="95"/>
      <c r="D134" s="95"/>
      <c r="E134" s="95"/>
      <c r="F134" s="95"/>
      <c r="G134" s="96"/>
      <c r="H134" s="96"/>
      <c r="I134" s="96"/>
      <c r="J134" s="96"/>
      <c r="K134" s="96"/>
      <c r="L134" s="96"/>
      <c r="M134" s="96"/>
      <c r="N134" s="96"/>
      <c r="O134" s="96"/>
      <c r="P134" s="96"/>
      <c r="Q134" s="96"/>
      <c r="R134" s="96"/>
      <c r="S134" s="96"/>
      <c r="T134" s="96"/>
      <c r="U134" s="96"/>
      <c r="V134" s="96"/>
      <c r="W134" s="96"/>
      <c r="X134" s="96"/>
      <c r="Y134" s="96"/>
      <c r="Z134" s="96"/>
      <c r="AA134" s="96"/>
      <c r="AB134" s="96"/>
    </row>
    <row r="135" spans="1:28" s="745" customFormat="1" ht="15" customHeight="1">
      <c r="A135" s="41"/>
      <c r="B135" s="41"/>
      <c r="C135" s="95"/>
      <c r="D135" s="95"/>
      <c r="E135" s="95"/>
      <c r="F135" s="95"/>
      <c r="G135" s="96"/>
      <c r="H135" s="96"/>
      <c r="I135" s="96"/>
      <c r="J135" s="96"/>
      <c r="K135" s="96"/>
      <c r="L135" s="96"/>
      <c r="M135" s="96"/>
      <c r="N135" s="96"/>
      <c r="O135" s="96"/>
      <c r="P135" s="96"/>
      <c r="Q135" s="96"/>
      <c r="R135" s="96"/>
      <c r="S135" s="96"/>
      <c r="T135" s="96"/>
      <c r="U135" s="96"/>
      <c r="V135" s="96"/>
      <c r="W135" s="96"/>
      <c r="X135" s="96"/>
      <c r="Y135" s="96"/>
      <c r="Z135" s="96"/>
      <c r="AA135" s="96"/>
      <c r="AB135" s="96"/>
    </row>
    <row r="136" spans="1:28" s="745" customFormat="1" ht="15" customHeight="1">
      <c r="A136" s="41"/>
      <c r="B136" s="41"/>
      <c r="C136" s="95"/>
      <c r="D136" s="95"/>
      <c r="E136" s="95"/>
      <c r="F136" s="95"/>
      <c r="G136" s="96"/>
      <c r="H136" s="96"/>
      <c r="I136" s="96"/>
      <c r="J136" s="96"/>
      <c r="K136" s="96"/>
      <c r="L136" s="96"/>
      <c r="M136" s="96"/>
      <c r="N136" s="96"/>
      <c r="O136" s="96"/>
      <c r="P136" s="96"/>
      <c r="Q136" s="96"/>
      <c r="R136" s="96"/>
      <c r="S136" s="96"/>
      <c r="T136" s="96"/>
      <c r="U136" s="96"/>
      <c r="V136" s="96"/>
      <c r="W136" s="96"/>
      <c r="X136" s="96"/>
      <c r="Y136" s="96"/>
      <c r="Z136" s="96"/>
      <c r="AA136" s="96"/>
      <c r="AB136" s="96"/>
    </row>
    <row r="137" spans="1:28" s="745" customFormat="1" ht="15" customHeight="1">
      <c r="A137" s="41"/>
      <c r="B137" s="41"/>
      <c r="C137" s="95"/>
      <c r="D137" s="95"/>
      <c r="E137" s="95"/>
      <c r="F137" s="95"/>
      <c r="G137" s="96"/>
      <c r="H137" s="96"/>
      <c r="I137" s="96"/>
      <c r="J137" s="96"/>
      <c r="K137" s="96"/>
      <c r="L137" s="96"/>
      <c r="M137" s="96"/>
      <c r="N137" s="96"/>
      <c r="O137" s="96"/>
      <c r="P137" s="96"/>
      <c r="Q137" s="96"/>
      <c r="R137" s="96"/>
      <c r="S137" s="96"/>
      <c r="T137" s="96"/>
      <c r="U137" s="96"/>
      <c r="V137" s="96"/>
      <c r="W137" s="96"/>
      <c r="X137" s="96"/>
      <c r="Y137" s="96"/>
      <c r="Z137" s="96"/>
      <c r="AA137" s="96"/>
      <c r="AB137" s="96"/>
    </row>
    <row r="138" spans="1:28" s="745" customFormat="1" ht="15" customHeight="1">
      <c r="A138" s="41"/>
      <c r="B138" s="41"/>
      <c r="C138" s="95"/>
      <c r="D138" s="95"/>
      <c r="E138" s="95"/>
      <c r="F138" s="95"/>
      <c r="G138" s="96"/>
      <c r="H138" s="96"/>
      <c r="I138" s="96"/>
      <c r="J138" s="96"/>
      <c r="K138" s="96"/>
      <c r="L138" s="96"/>
      <c r="M138" s="96"/>
      <c r="N138" s="96"/>
      <c r="O138" s="96"/>
      <c r="P138" s="96"/>
      <c r="Q138" s="96"/>
      <c r="R138" s="96"/>
      <c r="S138" s="96"/>
      <c r="T138" s="96"/>
      <c r="U138" s="96"/>
      <c r="V138" s="96"/>
      <c r="W138" s="96"/>
      <c r="X138" s="96"/>
      <c r="Y138" s="96"/>
      <c r="Z138" s="96"/>
      <c r="AA138" s="96"/>
      <c r="AB138" s="96"/>
    </row>
    <row r="139" spans="1:28" s="745" customFormat="1" ht="15" customHeight="1">
      <c r="A139" s="41"/>
      <c r="B139" s="41"/>
      <c r="C139" s="95"/>
      <c r="D139" s="95"/>
      <c r="E139" s="95"/>
      <c r="F139" s="95"/>
      <c r="G139" s="96"/>
      <c r="H139" s="96"/>
      <c r="I139" s="96"/>
      <c r="J139" s="96"/>
      <c r="K139" s="96"/>
      <c r="L139" s="96"/>
      <c r="M139" s="96"/>
      <c r="N139" s="96"/>
      <c r="O139" s="96"/>
      <c r="P139" s="96"/>
      <c r="Q139" s="96"/>
      <c r="R139" s="96"/>
      <c r="S139" s="96"/>
      <c r="T139" s="96"/>
      <c r="U139" s="96"/>
      <c r="V139" s="96"/>
      <c r="W139" s="96"/>
      <c r="X139" s="96"/>
      <c r="Y139" s="96"/>
      <c r="Z139" s="96"/>
      <c r="AA139" s="96"/>
      <c r="AB139" s="96"/>
    </row>
    <row r="140" spans="1:28" s="745" customFormat="1" ht="15" customHeight="1">
      <c r="A140" s="41"/>
      <c r="B140" s="41"/>
      <c r="C140" s="95"/>
      <c r="D140" s="95"/>
      <c r="E140" s="95"/>
      <c r="F140" s="95"/>
      <c r="G140" s="96"/>
      <c r="H140" s="96"/>
      <c r="I140" s="96"/>
      <c r="J140" s="96"/>
      <c r="K140" s="96"/>
      <c r="L140" s="96"/>
      <c r="M140" s="96"/>
      <c r="N140" s="96"/>
      <c r="O140" s="96"/>
      <c r="P140" s="96"/>
      <c r="Q140" s="96"/>
      <c r="R140" s="96"/>
      <c r="S140" s="96"/>
      <c r="T140" s="96"/>
      <c r="U140" s="96"/>
      <c r="V140" s="96"/>
      <c r="W140" s="96"/>
      <c r="X140" s="96"/>
      <c r="Y140" s="96"/>
      <c r="Z140" s="96"/>
      <c r="AA140" s="96"/>
      <c r="AB140" s="96"/>
    </row>
    <row r="141" spans="1:28" s="745" customFormat="1" ht="15" customHeight="1">
      <c r="A141" s="41"/>
      <c r="B141" s="41"/>
      <c r="C141" s="95"/>
      <c r="D141" s="95"/>
      <c r="E141" s="95"/>
      <c r="F141" s="95"/>
      <c r="G141" s="96"/>
      <c r="H141" s="96"/>
      <c r="I141" s="96"/>
      <c r="J141" s="96"/>
      <c r="K141" s="96"/>
      <c r="L141" s="96"/>
      <c r="M141" s="96"/>
      <c r="N141" s="96"/>
      <c r="O141" s="96"/>
      <c r="P141" s="96"/>
      <c r="Q141" s="96"/>
      <c r="R141" s="96"/>
      <c r="S141" s="96"/>
      <c r="T141" s="96"/>
      <c r="U141" s="96"/>
      <c r="V141" s="96"/>
      <c r="W141" s="96"/>
      <c r="X141" s="96"/>
      <c r="Y141" s="96"/>
      <c r="Z141" s="96"/>
      <c r="AA141" s="96"/>
      <c r="AB141" s="96"/>
    </row>
    <row r="142" spans="1:28" s="745" customFormat="1" ht="15" customHeight="1">
      <c r="A142" s="41"/>
      <c r="B142" s="41"/>
      <c r="C142" s="95"/>
      <c r="D142" s="95"/>
      <c r="E142" s="95"/>
      <c r="F142" s="95"/>
      <c r="G142" s="96"/>
      <c r="H142" s="96"/>
      <c r="I142" s="96"/>
      <c r="J142" s="96"/>
      <c r="K142" s="96"/>
      <c r="L142" s="96"/>
      <c r="M142" s="96"/>
      <c r="N142" s="96"/>
      <c r="O142" s="96"/>
      <c r="P142" s="96"/>
      <c r="Q142" s="96"/>
      <c r="R142" s="96"/>
      <c r="S142" s="96"/>
      <c r="T142" s="96"/>
      <c r="U142" s="96"/>
      <c r="V142" s="96"/>
      <c r="W142" s="96"/>
      <c r="X142" s="96"/>
      <c r="Y142" s="96"/>
      <c r="Z142" s="96"/>
      <c r="AA142" s="96"/>
      <c r="AB142" s="96"/>
    </row>
    <row r="143" spans="1:28" s="745" customFormat="1" ht="15" customHeight="1">
      <c r="A143" s="41"/>
      <c r="B143" s="41"/>
      <c r="C143" s="95"/>
      <c r="D143" s="95"/>
      <c r="E143" s="95"/>
      <c r="F143" s="95"/>
      <c r="G143" s="96"/>
      <c r="H143" s="96"/>
      <c r="I143" s="96"/>
      <c r="J143" s="96"/>
      <c r="K143" s="96"/>
      <c r="L143" s="96"/>
      <c r="M143" s="96"/>
      <c r="N143" s="96"/>
      <c r="O143" s="96"/>
      <c r="P143" s="96"/>
      <c r="Q143" s="96"/>
      <c r="R143" s="96"/>
      <c r="S143" s="96"/>
      <c r="T143" s="96"/>
      <c r="U143" s="96"/>
      <c r="V143" s="96"/>
      <c r="W143" s="96"/>
      <c r="X143" s="96"/>
      <c r="Y143" s="96"/>
      <c r="Z143" s="96"/>
      <c r="AA143" s="96"/>
      <c r="AB143" s="96"/>
    </row>
    <row r="144" spans="1:28" s="745" customFormat="1" ht="15" customHeight="1">
      <c r="A144" s="41"/>
      <c r="B144" s="41"/>
      <c r="C144" s="95"/>
      <c r="D144" s="95"/>
      <c r="E144" s="95"/>
      <c r="F144" s="95"/>
      <c r="G144" s="96"/>
      <c r="H144" s="96"/>
      <c r="I144" s="96"/>
      <c r="J144" s="96"/>
      <c r="K144" s="96"/>
      <c r="L144" s="96"/>
      <c r="M144" s="96"/>
      <c r="N144" s="96"/>
      <c r="O144" s="96"/>
      <c r="P144" s="96"/>
      <c r="Q144" s="96"/>
      <c r="R144" s="96"/>
      <c r="S144" s="96"/>
      <c r="T144" s="96"/>
      <c r="U144" s="96"/>
      <c r="V144" s="96"/>
      <c r="W144" s="96"/>
      <c r="X144" s="96"/>
      <c r="Y144" s="96"/>
      <c r="Z144" s="96"/>
      <c r="AA144" s="96"/>
      <c r="AB144" s="96"/>
    </row>
    <row r="145" spans="1:28" s="745" customFormat="1" ht="15" customHeight="1" thickBot="1">
      <c r="A145" s="41"/>
      <c r="B145" s="41"/>
      <c r="C145" s="95"/>
      <c r="D145" s="95"/>
      <c r="E145" s="95"/>
      <c r="F145" s="95"/>
      <c r="G145" s="96"/>
      <c r="H145" s="96"/>
      <c r="I145" s="96"/>
      <c r="J145" s="96"/>
      <c r="K145" s="96"/>
      <c r="L145" s="96"/>
      <c r="M145" s="96"/>
      <c r="N145" s="96"/>
      <c r="O145" s="96"/>
      <c r="P145" s="96"/>
      <c r="Q145" s="96"/>
      <c r="R145" s="96"/>
      <c r="S145" s="96"/>
      <c r="T145" s="96"/>
      <c r="U145" s="96"/>
      <c r="V145" s="96"/>
      <c r="W145" s="96"/>
      <c r="X145" s="96"/>
      <c r="Y145" s="96"/>
      <c r="Z145" s="96"/>
      <c r="AA145" s="96"/>
      <c r="AB145" s="96"/>
    </row>
    <row r="146" spans="1:28" s="653" customFormat="1" ht="22.5" customHeight="1" thickBot="1">
      <c r="A146" s="674"/>
      <c r="B146" s="1292" t="s">
        <v>319</v>
      </c>
      <c r="C146" s="1293"/>
      <c r="D146" s="1293"/>
      <c r="E146" s="1293"/>
      <c r="F146" s="1294"/>
      <c r="G146" s="11">
        <f aca="true" t="shared" si="49" ref="G146:AB146">G147+G183</f>
        <v>3693000</v>
      </c>
      <c r="H146" s="11">
        <f t="shared" si="49"/>
        <v>4337000</v>
      </c>
      <c r="I146" s="11">
        <f t="shared" si="49"/>
        <v>2705000</v>
      </c>
      <c r="J146" s="11">
        <f t="shared" si="49"/>
        <v>310000</v>
      </c>
      <c r="K146" s="11">
        <f>K147+K183</f>
        <v>10000</v>
      </c>
      <c r="L146" s="11">
        <f>L147+L183</f>
        <v>3510000</v>
      </c>
      <c r="M146" s="11">
        <f>M147+M183</f>
        <v>3510000</v>
      </c>
      <c r="N146" s="11">
        <f>N147+N183</f>
        <v>4000000</v>
      </c>
      <c r="O146" s="11">
        <f>O147+O183</f>
        <v>100000</v>
      </c>
      <c r="P146" s="335">
        <f t="shared" si="49"/>
        <v>0</v>
      </c>
      <c r="Q146" s="338">
        <f t="shared" si="49"/>
        <v>0</v>
      </c>
      <c r="R146" s="407">
        <f t="shared" si="49"/>
        <v>0</v>
      </c>
      <c r="S146" s="11">
        <f t="shared" si="49"/>
        <v>0</v>
      </c>
      <c r="T146" s="335">
        <f t="shared" si="49"/>
        <v>0</v>
      </c>
      <c r="U146" s="338">
        <f t="shared" si="49"/>
        <v>0</v>
      </c>
      <c r="V146" s="407">
        <f t="shared" si="49"/>
        <v>0</v>
      </c>
      <c r="W146" s="11">
        <f t="shared" si="49"/>
        <v>0</v>
      </c>
      <c r="X146" s="335">
        <f t="shared" si="49"/>
        <v>0</v>
      </c>
      <c r="Y146" s="338">
        <f t="shared" si="49"/>
        <v>0</v>
      </c>
      <c r="Z146" s="407">
        <f t="shared" si="49"/>
        <v>0</v>
      </c>
      <c r="AA146" s="11">
        <f t="shared" si="49"/>
        <v>0</v>
      </c>
      <c r="AB146" s="11">
        <f t="shared" si="49"/>
        <v>0</v>
      </c>
    </row>
    <row r="147" spans="1:28" ht="21" customHeight="1" thickBot="1">
      <c r="A147" s="1271" t="s">
        <v>201</v>
      </c>
      <c r="B147" s="1268"/>
      <c r="C147" s="1269"/>
      <c r="D147" s="1269"/>
      <c r="E147" s="1269"/>
      <c r="F147" s="1270"/>
      <c r="G147" s="44">
        <f aca="true" t="shared" si="50" ref="G147:AB147">G148+G160+G169+G175+G178</f>
        <v>3693000</v>
      </c>
      <c r="H147" s="44">
        <f t="shared" si="50"/>
        <v>4337000</v>
      </c>
      <c r="I147" s="44">
        <f t="shared" si="50"/>
        <v>2695000</v>
      </c>
      <c r="J147" s="44">
        <f t="shared" si="50"/>
        <v>300000</v>
      </c>
      <c r="K147" s="44">
        <f>K148+K160+K169+K175+K178</f>
        <v>0</v>
      </c>
      <c r="L147" s="44">
        <f>L148+L160+L169+L175+L178</f>
        <v>3500000</v>
      </c>
      <c r="M147" s="44">
        <f>M148+M160+M169+M175+M178</f>
        <v>3500000</v>
      </c>
      <c r="N147" s="44">
        <f>N148+N160+N169+N175+N178</f>
        <v>3989000</v>
      </c>
      <c r="O147" s="44">
        <f>O148+O160+O169+O175+O178</f>
        <v>100000</v>
      </c>
      <c r="P147" s="339">
        <f t="shared" si="50"/>
        <v>0</v>
      </c>
      <c r="Q147" s="340">
        <f t="shared" si="50"/>
        <v>0</v>
      </c>
      <c r="R147" s="413">
        <f t="shared" si="50"/>
        <v>0</v>
      </c>
      <c r="S147" s="44">
        <f t="shared" si="50"/>
        <v>0</v>
      </c>
      <c r="T147" s="339">
        <f t="shared" si="50"/>
        <v>0</v>
      </c>
      <c r="U147" s="340">
        <f t="shared" si="50"/>
        <v>0</v>
      </c>
      <c r="V147" s="413">
        <f t="shared" si="50"/>
        <v>0</v>
      </c>
      <c r="W147" s="44">
        <f t="shared" si="50"/>
        <v>0</v>
      </c>
      <c r="X147" s="339">
        <f t="shared" si="50"/>
        <v>0</v>
      </c>
      <c r="Y147" s="340">
        <f t="shared" si="50"/>
        <v>0</v>
      </c>
      <c r="Z147" s="413">
        <f t="shared" si="50"/>
        <v>0</v>
      </c>
      <c r="AA147" s="44">
        <f t="shared" si="50"/>
        <v>0</v>
      </c>
      <c r="AB147" s="44">
        <f t="shared" si="50"/>
        <v>0</v>
      </c>
    </row>
    <row r="148" spans="1:28" ht="16.5" customHeight="1" thickBot="1">
      <c r="A148" s="1210"/>
      <c r="B148" s="13" t="s">
        <v>582</v>
      </c>
      <c r="C148" s="13" t="s">
        <v>320</v>
      </c>
      <c r="D148" s="13">
        <v>2</v>
      </c>
      <c r="E148" s="14" t="s">
        <v>396</v>
      </c>
      <c r="F148" s="374" t="s">
        <v>397</v>
      </c>
      <c r="G148" s="15">
        <f>SUM(G149:G159)</f>
        <v>1795000</v>
      </c>
      <c r="H148" s="15">
        <f aca="true" t="shared" si="51" ref="H148:AB148">SUM(H149:H159)</f>
        <v>3355000</v>
      </c>
      <c r="I148" s="15">
        <f t="shared" si="51"/>
        <v>2092000</v>
      </c>
      <c r="J148" s="15">
        <f t="shared" si="51"/>
        <v>15000</v>
      </c>
      <c r="K148" s="15">
        <f t="shared" si="51"/>
        <v>0</v>
      </c>
      <c r="L148" s="15">
        <f t="shared" si="51"/>
        <v>3180000</v>
      </c>
      <c r="M148" s="15">
        <f t="shared" si="51"/>
        <v>880000</v>
      </c>
      <c r="N148" s="15">
        <f t="shared" si="51"/>
        <v>835000</v>
      </c>
      <c r="O148" s="15">
        <f t="shared" si="51"/>
        <v>100000</v>
      </c>
      <c r="P148" s="15">
        <f t="shared" si="51"/>
        <v>0</v>
      </c>
      <c r="Q148" s="15">
        <f t="shared" si="51"/>
        <v>0</v>
      </c>
      <c r="R148" s="15">
        <f t="shared" si="51"/>
        <v>0</v>
      </c>
      <c r="S148" s="15">
        <f t="shared" si="51"/>
        <v>0</v>
      </c>
      <c r="T148" s="15">
        <f t="shared" si="51"/>
        <v>0</v>
      </c>
      <c r="U148" s="15">
        <f t="shared" si="51"/>
        <v>0</v>
      </c>
      <c r="V148" s="15">
        <f t="shared" si="51"/>
        <v>0</v>
      </c>
      <c r="W148" s="15">
        <f t="shared" si="51"/>
        <v>0</v>
      </c>
      <c r="X148" s="15">
        <f t="shared" si="51"/>
        <v>0</v>
      </c>
      <c r="Y148" s="15">
        <f t="shared" si="51"/>
        <v>0</v>
      </c>
      <c r="Z148" s="15">
        <f t="shared" si="51"/>
        <v>0</v>
      </c>
      <c r="AA148" s="15">
        <f t="shared" si="51"/>
        <v>0</v>
      </c>
      <c r="AB148" s="15">
        <f t="shared" si="51"/>
        <v>0</v>
      </c>
    </row>
    <row r="149" spans="1:28" ht="16.5" customHeight="1" thickBot="1">
      <c r="A149" s="1210"/>
      <c r="B149" s="673" t="s">
        <v>582</v>
      </c>
      <c r="C149" s="673" t="s">
        <v>320</v>
      </c>
      <c r="D149" s="673">
        <v>2</v>
      </c>
      <c r="E149" s="673" t="s">
        <v>333</v>
      </c>
      <c r="F149" s="675" t="s">
        <v>334</v>
      </c>
      <c r="G149" s="105">
        <v>0</v>
      </c>
      <c r="H149" s="105">
        <v>0</v>
      </c>
      <c r="I149" s="106">
        <v>0</v>
      </c>
      <c r="J149" s="105">
        <v>0</v>
      </c>
      <c r="K149" s="105">
        <v>0</v>
      </c>
      <c r="L149" s="105">
        <v>0</v>
      </c>
      <c r="M149" s="105">
        <v>0</v>
      </c>
      <c r="N149" s="105">
        <v>0</v>
      </c>
      <c r="O149" s="751">
        <v>100000</v>
      </c>
      <c r="P149" s="656">
        <v>0</v>
      </c>
      <c r="Q149" s="23">
        <v>0</v>
      </c>
      <c r="R149" s="428">
        <f>P149-Q149</f>
        <v>0</v>
      </c>
      <c r="S149" s="367">
        <v>0</v>
      </c>
      <c r="T149" s="363">
        <v>0</v>
      </c>
      <c r="U149" s="367">
        <v>0</v>
      </c>
      <c r="V149" s="428">
        <f>T149-U149</f>
        <v>0</v>
      </c>
      <c r="W149" s="367">
        <v>0</v>
      </c>
      <c r="X149" s="363">
        <v>0</v>
      </c>
      <c r="Y149" s="367">
        <v>0</v>
      </c>
      <c r="Z149" s="428">
        <f>X149-Y149</f>
        <v>0</v>
      </c>
      <c r="AA149" s="99">
        <v>0</v>
      </c>
      <c r="AB149" s="19">
        <f>P149+T149+X149</f>
        <v>0</v>
      </c>
    </row>
    <row r="150" spans="1:28" ht="16.5" customHeight="1">
      <c r="A150" s="1282"/>
      <c r="B150" s="25" t="s">
        <v>582</v>
      </c>
      <c r="C150" s="25" t="s">
        <v>320</v>
      </c>
      <c r="D150" s="25">
        <v>2</v>
      </c>
      <c r="E150" s="25" t="s">
        <v>335</v>
      </c>
      <c r="F150" s="676" t="s">
        <v>336</v>
      </c>
      <c r="G150" s="105">
        <v>0</v>
      </c>
      <c r="H150" s="105">
        <v>0</v>
      </c>
      <c r="I150" s="106">
        <v>0</v>
      </c>
      <c r="J150" s="105">
        <v>0</v>
      </c>
      <c r="K150" s="105">
        <v>0</v>
      </c>
      <c r="L150" s="105">
        <v>0</v>
      </c>
      <c r="M150" s="105">
        <v>5000</v>
      </c>
      <c r="N150" s="105">
        <v>10000</v>
      </c>
      <c r="O150" s="751"/>
      <c r="P150" s="656">
        <v>0</v>
      </c>
      <c r="Q150" s="23">
        <v>0</v>
      </c>
      <c r="R150" s="428">
        <f aca="true" t="shared" si="52" ref="R150:R158">P150-Q150</f>
        <v>0</v>
      </c>
      <c r="S150" s="367">
        <v>0</v>
      </c>
      <c r="T150" s="363">
        <v>0</v>
      </c>
      <c r="U150" s="367">
        <v>0</v>
      </c>
      <c r="V150" s="428">
        <f aca="true" t="shared" si="53" ref="V150:V158">T150-U150</f>
        <v>0</v>
      </c>
      <c r="W150" s="367">
        <v>0</v>
      </c>
      <c r="X150" s="363">
        <v>0</v>
      </c>
      <c r="Y150" s="367">
        <v>0</v>
      </c>
      <c r="Z150" s="428">
        <f aca="true" t="shared" si="54" ref="Z150:Z158">X150-Y150</f>
        <v>0</v>
      </c>
      <c r="AA150" s="99">
        <v>0</v>
      </c>
      <c r="AB150" s="19">
        <f aca="true" t="shared" si="55" ref="AB150:AB158">P150+T150+X150</f>
        <v>0</v>
      </c>
    </row>
    <row r="151" spans="1:28" ht="16.5" customHeight="1">
      <c r="A151" s="1282"/>
      <c r="B151" s="107" t="s">
        <v>582</v>
      </c>
      <c r="C151" s="21" t="s">
        <v>320</v>
      </c>
      <c r="D151" s="21">
        <v>2</v>
      </c>
      <c r="E151" s="21" t="s">
        <v>361</v>
      </c>
      <c r="F151" s="58" t="s">
        <v>321</v>
      </c>
      <c r="G151" s="22">
        <v>60000</v>
      </c>
      <c r="H151" s="22">
        <v>72000</v>
      </c>
      <c r="I151" s="60">
        <v>45000</v>
      </c>
      <c r="J151" s="22">
        <v>0</v>
      </c>
      <c r="K151" s="22">
        <v>0</v>
      </c>
      <c r="L151" s="22">
        <v>0</v>
      </c>
      <c r="M151" s="22">
        <v>10000</v>
      </c>
      <c r="N151" s="22">
        <v>20000</v>
      </c>
      <c r="O151" s="752"/>
      <c r="P151" s="656">
        <v>0</v>
      </c>
      <c r="Q151" s="23">
        <v>0</v>
      </c>
      <c r="R151" s="429">
        <f t="shared" si="52"/>
        <v>0</v>
      </c>
      <c r="S151" s="367">
        <v>0</v>
      </c>
      <c r="T151" s="364">
        <v>0</v>
      </c>
      <c r="U151" s="367">
        <v>0</v>
      </c>
      <c r="V151" s="429">
        <f t="shared" si="53"/>
        <v>0</v>
      </c>
      <c r="W151" s="367">
        <v>0</v>
      </c>
      <c r="X151" s="364">
        <v>0</v>
      </c>
      <c r="Y151" s="367">
        <v>0</v>
      </c>
      <c r="Z151" s="429">
        <f t="shared" si="54"/>
        <v>0</v>
      </c>
      <c r="AA151" s="105">
        <v>0</v>
      </c>
      <c r="AB151" s="23">
        <f t="shared" si="55"/>
        <v>0</v>
      </c>
    </row>
    <row r="152" spans="1:28" ht="16.5" customHeight="1">
      <c r="A152" s="1282"/>
      <c r="B152" s="107" t="s">
        <v>582</v>
      </c>
      <c r="C152" s="25" t="s">
        <v>320</v>
      </c>
      <c r="D152" s="25">
        <v>2</v>
      </c>
      <c r="E152" s="25" t="s">
        <v>337</v>
      </c>
      <c r="F152" s="61" t="s">
        <v>322</v>
      </c>
      <c r="G152" s="26">
        <v>1500000</v>
      </c>
      <c r="H152" s="22">
        <v>2859000</v>
      </c>
      <c r="I152" s="60">
        <v>1783000</v>
      </c>
      <c r="J152" s="22">
        <v>15000</v>
      </c>
      <c r="K152" s="22">
        <v>0</v>
      </c>
      <c r="L152" s="22">
        <v>0</v>
      </c>
      <c r="M152" s="22">
        <v>800000</v>
      </c>
      <c r="N152" s="22">
        <v>700000</v>
      </c>
      <c r="O152" s="752"/>
      <c r="P152" s="656">
        <v>0</v>
      </c>
      <c r="Q152" s="23">
        <v>0</v>
      </c>
      <c r="R152" s="429">
        <f t="shared" si="52"/>
        <v>0</v>
      </c>
      <c r="S152" s="367">
        <v>0</v>
      </c>
      <c r="T152" s="364">
        <v>0</v>
      </c>
      <c r="U152" s="367">
        <v>0</v>
      </c>
      <c r="V152" s="429">
        <f t="shared" si="53"/>
        <v>0</v>
      </c>
      <c r="W152" s="367">
        <v>0</v>
      </c>
      <c r="X152" s="364">
        <v>0</v>
      </c>
      <c r="Y152" s="367">
        <v>0</v>
      </c>
      <c r="Z152" s="429">
        <f t="shared" si="54"/>
        <v>0</v>
      </c>
      <c r="AA152" s="105">
        <v>0</v>
      </c>
      <c r="AB152" s="23">
        <f t="shared" si="55"/>
        <v>0</v>
      </c>
    </row>
    <row r="153" spans="1:28" ht="16.5" customHeight="1">
      <c r="A153" s="1282"/>
      <c r="B153" s="107" t="s">
        <v>582</v>
      </c>
      <c r="C153" s="25" t="s">
        <v>320</v>
      </c>
      <c r="D153" s="25">
        <v>2</v>
      </c>
      <c r="E153" s="25" t="s">
        <v>340</v>
      </c>
      <c r="F153" s="61" t="s">
        <v>323</v>
      </c>
      <c r="G153" s="26">
        <v>160000</v>
      </c>
      <c r="H153" s="22">
        <v>186000</v>
      </c>
      <c r="I153" s="60">
        <v>115000</v>
      </c>
      <c r="J153" s="22">
        <v>0</v>
      </c>
      <c r="K153" s="22">
        <v>0</v>
      </c>
      <c r="L153" s="22">
        <v>0</v>
      </c>
      <c r="M153" s="22">
        <v>0</v>
      </c>
      <c r="N153" s="22">
        <v>25000</v>
      </c>
      <c r="O153" s="752"/>
      <c r="P153" s="656">
        <v>0</v>
      </c>
      <c r="Q153" s="23">
        <v>0</v>
      </c>
      <c r="R153" s="429">
        <f t="shared" si="52"/>
        <v>0</v>
      </c>
      <c r="S153" s="368">
        <v>0</v>
      </c>
      <c r="T153" s="364">
        <v>0</v>
      </c>
      <c r="U153" s="367">
        <v>0</v>
      </c>
      <c r="V153" s="429">
        <f t="shared" si="53"/>
        <v>0</v>
      </c>
      <c r="W153" s="368">
        <v>0</v>
      </c>
      <c r="X153" s="364">
        <v>0</v>
      </c>
      <c r="Y153" s="368">
        <v>0</v>
      </c>
      <c r="Z153" s="429">
        <f t="shared" si="54"/>
        <v>0</v>
      </c>
      <c r="AA153" s="22">
        <v>0</v>
      </c>
      <c r="AB153" s="23">
        <f t="shared" si="55"/>
        <v>0</v>
      </c>
    </row>
    <row r="154" spans="1:28" ht="16.5" customHeight="1">
      <c r="A154" s="1282"/>
      <c r="B154" s="107" t="s">
        <v>582</v>
      </c>
      <c r="C154" s="25" t="s">
        <v>320</v>
      </c>
      <c r="D154" s="25">
        <v>2</v>
      </c>
      <c r="E154" s="25" t="s">
        <v>324</v>
      </c>
      <c r="F154" s="61" t="s">
        <v>325</v>
      </c>
      <c r="G154" s="26">
        <v>60000</v>
      </c>
      <c r="H154" s="22">
        <v>207000</v>
      </c>
      <c r="I154" s="60">
        <v>129000</v>
      </c>
      <c r="J154" s="22">
        <v>0</v>
      </c>
      <c r="K154" s="22">
        <v>0</v>
      </c>
      <c r="L154" s="22">
        <v>3000000</v>
      </c>
      <c r="M154" s="22">
        <v>60000</v>
      </c>
      <c r="N154" s="22">
        <v>50000</v>
      </c>
      <c r="O154" s="752"/>
      <c r="P154" s="656">
        <v>0</v>
      </c>
      <c r="Q154" s="23">
        <v>0</v>
      </c>
      <c r="R154" s="429">
        <f t="shared" si="52"/>
        <v>0</v>
      </c>
      <c r="S154" s="367">
        <v>0</v>
      </c>
      <c r="T154" s="364">
        <v>0</v>
      </c>
      <c r="U154" s="367">
        <v>0</v>
      </c>
      <c r="V154" s="429">
        <f t="shared" si="53"/>
        <v>0</v>
      </c>
      <c r="W154" s="367">
        <v>0</v>
      </c>
      <c r="X154" s="364">
        <v>0</v>
      </c>
      <c r="Y154" s="368">
        <v>0</v>
      </c>
      <c r="Z154" s="429">
        <f t="shared" si="54"/>
        <v>0</v>
      </c>
      <c r="AA154" s="22">
        <v>0</v>
      </c>
      <c r="AB154" s="23">
        <f t="shared" si="55"/>
        <v>0</v>
      </c>
    </row>
    <row r="155" spans="1:28" ht="16.5" customHeight="1">
      <c r="A155" s="1282"/>
      <c r="B155" s="107" t="s">
        <v>582</v>
      </c>
      <c r="C155" s="25" t="s">
        <v>320</v>
      </c>
      <c r="D155" s="25">
        <v>2</v>
      </c>
      <c r="E155" s="25" t="s">
        <v>348</v>
      </c>
      <c r="F155" s="61" t="s">
        <v>349</v>
      </c>
      <c r="G155" s="26">
        <v>0</v>
      </c>
      <c r="H155" s="22">
        <v>0</v>
      </c>
      <c r="I155" s="60">
        <v>0</v>
      </c>
      <c r="J155" s="22">
        <v>0</v>
      </c>
      <c r="K155" s="22">
        <v>0</v>
      </c>
      <c r="L155" s="22">
        <v>180000</v>
      </c>
      <c r="M155" s="22">
        <v>5000</v>
      </c>
      <c r="N155" s="22">
        <v>10000</v>
      </c>
      <c r="O155" s="752"/>
      <c r="P155" s="656">
        <v>0</v>
      </c>
      <c r="Q155" s="23">
        <v>0</v>
      </c>
      <c r="R155" s="429">
        <f t="shared" si="52"/>
        <v>0</v>
      </c>
      <c r="S155" s="367">
        <v>0</v>
      </c>
      <c r="T155" s="364">
        <v>0</v>
      </c>
      <c r="U155" s="367">
        <v>0</v>
      </c>
      <c r="V155" s="429">
        <f t="shared" si="53"/>
        <v>0</v>
      </c>
      <c r="W155" s="367">
        <v>0</v>
      </c>
      <c r="X155" s="364">
        <v>0</v>
      </c>
      <c r="Y155" s="367">
        <v>0</v>
      </c>
      <c r="Z155" s="429">
        <f t="shared" si="54"/>
        <v>0</v>
      </c>
      <c r="AA155" s="105">
        <v>0</v>
      </c>
      <c r="AB155" s="23">
        <f t="shared" si="55"/>
        <v>0</v>
      </c>
    </row>
    <row r="156" spans="1:28" ht="16.5" customHeight="1">
      <c r="A156" s="1282"/>
      <c r="B156" s="107" t="s">
        <v>582</v>
      </c>
      <c r="C156" s="25" t="s">
        <v>320</v>
      </c>
      <c r="D156" s="25">
        <v>2</v>
      </c>
      <c r="E156" s="25" t="s">
        <v>402</v>
      </c>
      <c r="F156" s="61" t="s">
        <v>403</v>
      </c>
      <c r="G156" s="26">
        <v>15000</v>
      </c>
      <c r="H156" s="22">
        <v>31000</v>
      </c>
      <c r="I156" s="60">
        <v>20000</v>
      </c>
      <c r="J156" s="22">
        <v>0</v>
      </c>
      <c r="K156" s="22">
        <v>0</v>
      </c>
      <c r="L156" s="22">
        <v>0</v>
      </c>
      <c r="M156" s="22">
        <v>0</v>
      </c>
      <c r="N156" s="22">
        <v>5000</v>
      </c>
      <c r="O156" s="752"/>
      <c r="P156" s="656">
        <v>0</v>
      </c>
      <c r="Q156" s="23">
        <v>0</v>
      </c>
      <c r="R156" s="429">
        <f t="shared" si="52"/>
        <v>0</v>
      </c>
      <c r="S156" s="367">
        <v>0</v>
      </c>
      <c r="T156" s="364">
        <v>0</v>
      </c>
      <c r="U156" s="367">
        <v>0</v>
      </c>
      <c r="V156" s="429">
        <f t="shared" si="53"/>
        <v>0</v>
      </c>
      <c r="W156" s="367">
        <v>0</v>
      </c>
      <c r="X156" s="364">
        <v>0</v>
      </c>
      <c r="Y156" s="367">
        <v>0</v>
      </c>
      <c r="Z156" s="429">
        <f t="shared" si="54"/>
        <v>0</v>
      </c>
      <c r="AA156" s="105">
        <v>0</v>
      </c>
      <c r="AB156" s="23">
        <f t="shared" si="55"/>
        <v>0</v>
      </c>
    </row>
    <row r="157" spans="1:28" ht="16.5" customHeight="1">
      <c r="A157" s="1282"/>
      <c r="B157" s="107" t="s">
        <v>582</v>
      </c>
      <c r="C157" s="25" t="s">
        <v>320</v>
      </c>
      <c r="D157" s="25">
        <v>2</v>
      </c>
      <c r="E157" s="25" t="s">
        <v>404</v>
      </c>
      <c r="F157" s="61" t="s">
        <v>286</v>
      </c>
      <c r="G157" s="26">
        <v>0</v>
      </c>
      <c r="H157" s="22">
        <v>0</v>
      </c>
      <c r="I157" s="60">
        <v>0</v>
      </c>
      <c r="J157" s="22">
        <v>0</v>
      </c>
      <c r="K157" s="22">
        <v>0</v>
      </c>
      <c r="L157" s="22">
        <v>0</v>
      </c>
      <c r="M157" s="22">
        <v>0</v>
      </c>
      <c r="N157" s="22">
        <v>5000</v>
      </c>
      <c r="O157" s="752"/>
      <c r="P157" s="656">
        <v>0</v>
      </c>
      <c r="Q157" s="23">
        <v>0</v>
      </c>
      <c r="R157" s="429">
        <f t="shared" si="52"/>
        <v>0</v>
      </c>
      <c r="S157" s="367">
        <v>0</v>
      </c>
      <c r="T157" s="364">
        <v>0</v>
      </c>
      <c r="U157" s="367">
        <v>0</v>
      </c>
      <c r="V157" s="429">
        <f t="shared" si="53"/>
        <v>0</v>
      </c>
      <c r="W157" s="367">
        <v>0</v>
      </c>
      <c r="X157" s="364">
        <v>0</v>
      </c>
      <c r="Y157" s="367">
        <v>0</v>
      </c>
      <c r="Z157" s="429">
        <f t="shared" si="54"/>
        <v>0</v>
      </c>
      <c r="AA157" s="105">
        <v>0</v>
      </c>
      <c r="AB157" s="23">
        <f t="shared" si="55"/>
        <v>0</v>
      </c>
    </row>
    <row r="158" spans="1:28" ht="16.5" customHeight="1" thickBot="1">
      <c r="A158" s="1282"/>
      <c r="B158" s="107" t="s">
        <v>582</v>
      </c>
      <c r="C158" s="25" t="s">
        <v>320</v>
      </c>
      <c r="D158" s="25">
        <v>2</v>
      </c>
      <c r="E158" s="25" t="s">
        <v>287</v>
      </c>
      <c r="F158" s="61" t="s">
        <v>496</v>
      </c>
      <c r="G158" s="26">
        <v>0</v>
      </c>
      <c r="H158" s="22">
        <v>0</v>
      </c>
      <c r="I158" s="60">
        <v>0</v>
      </c>
      <c r="J158" s="22">
        <v>0</v>
      </c>
      <c r="K158" s="22">
        <v>0</v>
      </c>
      <c r="L158" s="22">
        <v>0</v>
      </c>
      <c r="M158" s="22">
        <v>0</v>
      </c>
      <c r="N158" s="22">
        <v>5000</v>
      </c>
      <c r="O158" s="752"/>
      <c r="P158" s="656">
        <v>0</v>
      </c>
      <c r="Q158" s="23">
        <v>0</v>
      </c>
      <c r="R158" s="429">
        <f t="shared" si="52"/>
        <v>0</v>
      </c>
      <c r="S158" s="367">
        <v>0</v>
      </c>
      <c r="T158" s="364">
        <v>0</v>
      </c>
      <c r="U158" s="367">
        <v>0</v>
      </c>
      <c r="V158" s="429">
        <f t="shared" si="53"/>
        <v>0</v>
      </c>
      <c r="W158" s="367">
        <v>0</v>
      </c>
      <c r="X158" s="364">
        <v>0</v>
      </c>
      <c r="Y158" s="367">
        <v>0</v>
      </c>
      <c r="Z158" s="429">
        <f t="shared" si="54"/>
        <v>0</v>
      </c>
      <c r="AA158" s="103">
        <v>0</v>
      </c>
      <c r="AB158" s="23">
        <f t="shared" si="55"/>
        <v>0</v>
      </c>
    </row>
    <row r="159" spans="1:28" ht="16.5" customHeight="1" thickBot="1">
      <c r="A159" s="1282"/>
      <c r="B159" s="107" t="s">
        <v>582</v>
      </c>
      <c r="C159" s="25" t="s">
        <v>320</v>
      </c>
      <c r="D159" s="25">
        <v>2</v>
      </c>
      <c r="E159" s="25" t="s">
        <v>289</v>
      </c>
      <c r="F159" s="61" t="s">
        <v>583</v>
      </c>
      <c r="G159" s="26">
        <v>0</v>
      </c>
      <c r="H159" s="22">
        <v>0</v>
      </c>
      <c r="I159" s="60">
        <v>0</v>
      </c>
      <c r="J159" s="22">
        <v>0</v>
      </c>
      <c r="K159" s="22">
        <v>0</v>
      </c>
      <c r="L159" s="22">
        <v>0</v>
      </c>
      <c r="M159" s="22">
        <v>0</v>
      </c>
      <c r="N159" s="22">
        <v>5000</v>
      </c>
      <c r="O159" s="752"/>
      <c r="P159" s="656">
        <v>0</v>
      </c>
      <c r="Q159" s="23">
        <v>0</v>
      </c>
      <c r="R159" s="429">
        <f>P159-Q159</f>
        <v>0</v>
      </c>
      <c r="S159" s="367">
        <v>0</v>
      </c>
      <c r="T159" s="364">
        <v>0</v>
      </c>
      <c r="U159" s="367">
        <v>0</v>
      </c>
      <c r="V159" s="429">
        <f>T159-U159</f>
        <v>0</v>
      </c>
      <c r="W159" s="367">
        <v>0</v>
      </c>
      <c r="X159" s="364">
        <v>0</v>
      </c>
      <c r="Y159" s="367">
        <v>0</v>
      </c>
      <c r="Z159" s="429">
        <f>X159-Y159</f>
        <v>0</v>
      </c>
      <c r="AA159" s="103">
        <v>0</v>
      </c>
      <c r="AB159" s="23">
        <f>P159+T159+X159</f>
        <v>0</v>
      </c>
    </row>
    <row r="160" spans="1:28" ht="16.5" customHeight="1" thickBot="1">
      <c r="A160" s="1282"/>
      <c r="B160" s="28" t="s">
        <v>582</v>
      </c>
      <c r="C160" s="28" t="s">
        <v>320</v>
      </c>
      <c r="D160" s="28">
        <v>2</v>
      </c>
      <c r="E160" s="29" t="s">
        <v>398</v>
      </c>
      <c r="F160" s="30" t="s">
        <v>399</v>
      </c>
      <c r="G160" s="15">
        <f aca="true" t="shared" si="56" ref="G160:AB160">SUM(G161:G168)</f>
        <v>1690000</v>
      </c>
      <c r="H160" s="15">
        <f t="shared" si="56"/>
        <v>682000</v>
      </c>
      <c r="I160" s="16">
        <f t="shared" si="56"/>
        <v>422000</v>
      </c>
      <c r="J160" s="15">
        <f>SUM(J161:J168)</f>
        <v>120000</v>
      </c>
      <c r="K160" s="15">
        <f>SUM(K161:K168)</f>
        <v>0</v>
      </c>
      <c r="L160" s="15">
        <f>SUM(L161:L168)</f>
        <v>0</v>
      </c>
      <c r="M160" s="15">
        <f>SUM(M161:M168)</f>
        <v>100000</v>
      </c>
      <c r="N160" s="15">
        <f>SUM(N161:N168)</f>
        <v>70000</v>
      </c>
      <c r="O160" s="485"/>
      <c r="P160" s="331">
        <f t="shared" si="56"/>
        <v>0</v>
      </c>
      <c r="Q160" s="332">
        <f t="shared" si="56"/>
        <v>0</v>
      </c>
      <c r="R160" s="408">
        <f t="shared" si="56"/>
        <v>0</v>
      </c>
      <c r="S160" s="15">
        <f>SUM(S161:S168)</f>
        <v>0</v>
      </c>
      <c r="T160" s="331">
        <f t="shared" si="56"/>
        <v>0</v>
      </c>
      <c r="U160" s="332">
        <f t="shared" si="56"/>
        <v>0</v>
      </c>
      <c r="V160" s="408">
        <f t="shared" si="56"/>
        <v>0</v>
      </c>
      <c r="W160" s="15">
        <f t="shared" si="56"/>
        <v>0</v>
      </c>
      <c r="X160" s="331">
        <f t="shared" si="56"/>
        <v>0</v>
      </c>
      <c r="Y160" s="332">
        <f t="shared" si="56"/>
        <v>0</v>
      </c>
      <c r="Z160" s="408">
        <f t="shared" si="56"/>
        <v>0</v>
      </c>
      <c r="AA160" s="15">
        <f t="shared" si="56"/>
        <v>0</v>
      </c>
      <c r="AB160" s="15">
        <f t="shared" si="56"/>
        <v>0</v>
      </c>
    </row>
    <row r="161" spans="1:28" ht="16.5" customHeight="1">
      <c r="A161" s="1282"/>
      <c r="B161" s="107" t="s">
        <v>582</v>
      </c>
      <c r="C161" s="25" t="s">
        <v>320</v>
      </c>
      <c r="D161" s="25">
        <v>2</v>
      </c>
      <c r="E161" s="25" t="s">
        <v>326</v>
      </c>
      <c r="F161" s="61" t="s">
        <v>327</v>
      </c>
      <c r="G161" s="26">
        <v>220000</v>
      </c>
      <c r="H161" s="22">
        <v>50000</v>
      </c>
      <c r="I161" s="60">
        <v>30000</v>
      </c>
      <c r="J161" s="22">
        <v>0</v>
      </c>
      <c r="K161" s="22">
        <v>0</v>
      </c>
      <c r="L161" s="22">
        <v>0</v>
      </c>
      <c r="M161" s="22">
        <v>0</v>
      </c>
      <c r="N161" s="22">
        <v>10000</v>
      </c>
      <c r="O161" s="752"/>
      <c r="P161" s="656">
        <v>0</v>
      </c>
      <c r="Q161" s="23">
        <v>0</v>
      </c>
      <c r="R161" s="429">
        <f aca="true" t="shared" si="57" ref="R161:R168">P161-Q161</f>
        <v>0</v>
      </c>
      <c r="S161" s="368">
        <v>0</v>
      </c>
      <c r="T161" s="364">
        <v>0</v>
      </c>
      <c r="U161" s="367">
        <v>0</v>
      </c>
      <c r="V161" s="429">
        <f aca="true" t="shared" si="58" ref="V161:V168">T161-U161</f>
        <v>0</v>
      </c>
      <c r="W161" s="368">
        <v>0</v>
      </c>
      <c r="X161" s="364">
        <v>0</v>
      </c>
      <c r="Y161" s="368">
        <v>0</v>
      </c>
      <c r="Z161" s="429">
        <f aca="true" t="shared" si="59" ref="Z161:Z168">X161-Y161</f>
        <v>0</v>
      </c>
      <c r="AA161" s="113">
        <v>0</v>
      </c>
      <c r="AB161" s="19">
        <f aca="true" t="shared" si="60" ref="AB161:AB168">P161+T161+X161</f>
        <v>0</v>
      </c>
    </row>
    <row r="162" spans="1:28" ht="16.5" customHeight="1">
      <c r="A162" s="1282"/>
      <c r="B162" s="107" t="s">
        <v>582</v>
      </c>
      <c r="C162" s="25" t="s">
        <v>320</v>
      </c>
      <c r="D162" s="25">
        <v>2</v>
      </c>
      <c r="E162" s="25" t="s">
        <v>497</v>
      </c>
      <c r="F162" s="61" t="s">
        <v>429</v>
      </c>
      <c r="G162" s="26">
        <v>0</v>
      </c>
      <c r="H162" s="22">
        <v>0</v>
      </c>
      <c r="I162" s="60">
        <v>0</v>
      </c>
      <c r="J162" s="22">
        <v>0</v>
      </c>
      <c r="K162" s="22">
        <v>0</v>
      </c>
      <c r="L162" s="22">
        <v>0</v>
      </c>
      <c r="M162" s="22">
        <v>0</v>
      </c>
      <c r="N162" s="22">
        <v>5000</v>
      </c>
      <c r="O162" s="752"/>
      <c r="P162" s="656">
        <v>0</v>
      </c>
      <c r="Q162" s="23">
        <v>0</v>
      </c>
      <c r="R162" s="429">
        <f>P162-Q162</f>
        <v>0</v>
      </c>
      <c r="S162" s="367">
        <v>0</v>
      </c>
      <c r="T162" s="364">
        <v>0</v>
      </c>
      <c r="U162" s="367">
        <v>0</v>
      </c>
      <c r="V162" s="429">
        <f>T162-U162</f>
        <v>0</v>
      </c>
      <c r="W162" s="367">
        <v>0</v>
      </c>
      <c r="X162" s="364">
        <v>0</v>
      </c>
      <c r="Y162" s="367">
        <v>0</v>
      </c>
      <c r="Z162" s="429">
        <f>X162-Y162</f>
        <v>0</v>
      </c>
      <c r="AA162" s="105">
        <v>0</v>
      </c>
      <c r="AB162" s="23">
        <f t="shared" si="60"/>
        <v>0</v>
      </c>
    </row>
    <row r="163" spans="1:28" ht="16.5" customHeight="1">
      <c r="A163" s="1282"/>
      <c r="B163" s="107" t="s">
        <v>582</v>
      </c>
      <c r="C163" s="25" t="s">
        <v>320</v>
      </c>
      <c r="D163" s="25">
        <v>2</v>
      </c>
      <c r="E163" s="25" t="s">
        <v>584</v>
      </c>
      <c r="F163" s="61" t="s">
        <v>585</v>
      </c>
      <c r="G163" s="26">
        <v>0</v>
      </c>
      <c r="H163" s="22">
        <v>0</v>
      </c>
      <c r="I163" s="60">
        <v>0</v>
      </c>
      <c r="J163" s="22">
        <v>0</v>
      </c>
      <c r="K163" s="22">
        <v>0</v>
      </c>
      <c r="L163" s="22">
        <v>0</v>
      </c>
      <c r="M163" s="22">
        <v>0</v>
      </c>
      <c r="N163" s="22">
        <v>10000</v>
      </c>
      <c r="O163" s="752"/>
      <c r="P163" s="656">
        <v>0</v>
      </c>
      <c r="Q163" s="23">
        <v>0</v>
      </c>
      <c r="R163" s="429">
        <f>P163-Q163</f>
        <v>0</v>
      </c>
      <c r="S163" s="367">
        <v>0</v>
      </c>
      <c r="T163" s="364">
        <v>0</v>
      </c>
      <c r="U163" s="367">
        <v>0</v>
      </c>
      <c r="V163" s="429">
        <f>T163-U163</f>
        <v>0</v>
      </c>
      <c r="W163" s="367">
        <v>0</v>
      </c>
      <c r="X163" s="364">
        <v>0</v>
      </c>
      <c r="Y163" s="367">
        <v>0</v>
      </c>
      <c r="Z163" s="429">
        <f>X163-Y163</f>
        <v>0</v>
      </c>
      <c r="AA163" s="105">
        <v>0</v>
      </c>
      <c r="AB163" s="23">
        <f>P163+T163+X163</f>
        <v>0</v>
      </c>
    </row>
    <row r="164" spans="1:28" ht="16.5" customHeight="1">
      <c r="A164" s="1282"/>
      <c r="B164" s="107" t="s">
        <v>582</v>
      </c>
      <c r="C164" s="25" t="s">
        <v>320</v>
      </c>
      <c r="D164" s="25">
        <v>2</v>
      </c>
      <c r="E164" s="25" t="s">
        <v>84</v>
      </c>
      <c r="F164" s="61" t="s">
        <v>85</v>
      </c>
      <c r="G164" s="26">
        <v>0</v>
      </c>
      <c r="H164" s="22">
        <v>0</v>
      </c>
      <c r="I164" s="60">
        <v>0</v>
      </c>
      <c r="J164" s="22">
        <v>0</v>
      </c>
      <c r="K164" s="22">
        <v>0</v>
      </c>
      <c r="L164" s="22">
        <v>0</v>
      </c>
      <c r="M164" s="22">
        <v>0</v>
      </c>
      <c r="N164" s="22">
        <v>0</v>
      </c>
      <c r="O164" s="752"/>
      <c r="P164" s="656">
        <v>0</v>
      </c>
      <c r="Q164" s="23">
        <v>0</v>
      </c>
      <c r="R164" s="429">
        <f t="shared" si="57"/>
        <v>0</v>
      </c>
      <c r="S164" s="367">
        <v>0</v>
      </c>
      <c r="T164" s="364">
        <v>0</v>
      </c>
      <c r="U164" s="367">
        <v>0</v>
      </c>
      <c r="V164" s="429">
        <f t="shared" si="58"/>
        <v>0</v>
      </c>
      <c r="W164" s="367">
        <v>0</v>
      </c>
      <c r="X164" s="364">
        <v>0</v>
      </c>
      <c r="Y164" s="367">
        <v>0</v>
      </c>
      <c r="Z164" s="429">
        <f t="shared" si="59"/>
        <v>0</v>
      </c>
      <c r="AA164" s="105">
        <v>0</v>
      </c>
      <c r="AB164" s="23">
        <f t="shared" si="60"/>
        <v>0</v>
      </c>
    </row>
    <row r="165" spans="1:28" ht="16.5" customHeight="1">
      <c r="A165" s="1282"/>
      <c r="B165" s="107" t="s">
        <v>582</v>
      </c>
      <c r="C165" s="25" t="s">
        <v>320</v>
      </c>
      <c r="D165" s="25">
        <v>2</v>
      </c>
      <c r="E165" s="25" t="s">
        <v>350</v>
      </c>
      <c r="F165" s="61" t="s">
        <v>351</v>
      </c>
      <c r="G165" s="26">
        <v>160000</v>
      </c>
      <c r="H165" s="22">
        <v>104000</v>
      </c>
      <c r="I165" s="60">
        <v>65000</v>
      </c>
      <c r="J165" s="22">
        <v>0</v>
      </c>
      <c r="K165" s="22">
        <v>0</v>
      </c>
      <c r="L165" s="22">
        <v>0</v>
      </c>
      <c r="M165" s="22">
        <v>50000</v>
      </c>
      <c r="N165" s="22">
        <v>5000</v>
      </c>
      <c r="O165" s="752"/>
      <c r="P165" s="656">
        <v>0</v>
      </c>
      <c r="Q165" s="23">
        <v>0</v>
      </c>
      <c r="R165" s="429">
        <f t="shared" si="57"/>
        <v>0</v>
      </c>
      <c r="S165" s="367">
        <v>0</v>
      </c>
      <c r="T165" s="364">
        <v>0</v>
      </c>
      <c r="U165" s="367">
        <v>0</v>
      </c>
      <c r="V165" s="429">
        <f t="shared" si="58"/>
        <v>0</v>
      </c>
      <c r="W165" s="367">
        <v>0</v>
      </c>
      <c r="X165" s="364">
        <v>0</v>
      </c>
      <c r="Y165" s="367">
        <v>0</v>
      </c>
      <c r="Z165" s="429">
        <f t="shared" si="59"/>
        <v>0</v>
      </c>
      <c r="AA165" s="105">
        <v>0</v>
      </c>
      <c r="AB165" s="23">
        <f t="shared" si="60"/>
        <v>0</v>
      </c>
    </row>
    <row r="166" spans="1:28" ht="16.5" customHeight="1">
      <c r="A166" s="1282"/>
      <c r="B166" s="107" t="s">
        <v>582</v>
      </c>
      <c r="C166" s="25" t="s">
        <v>320</v>
      </c>
      <c r="D166" s="25">
        <v>2</v>
      </c>
      <c r="E166" s="25" t="s">
        <v>328</v>
      </c>
      <c r="F166" s="61" t="s">
        <v>237</v>
      </c>
      <c r="G166" s="26">
        <v>990000</v>
      </c>
      <c r="H166" s="22">
        <v>414000</v>
      </c>
      <c r="I166" s="60">
        <v>255000</v>
      </c>
      <c r="J166" s="22">
        <v>120000</v>
      </c>
      <c r="K166" s="22">
        <v>0</v>
      </c>
      <c r="L166" s="22">
        <v>0</v>
      </c>
      <c r="M166" s="22">
        <v>0</v>
      </c>
      <c r="N166" s="22">
        <v>20000</v>
      </c>
      <c r="O166" s="752"/>
      <c r="P166" s="656">
        <v>0</v>
      </c>
      <c r="Q166" s="23">
        <v>0</v>
      </c>
      <c r="R166" s="429">
        <f t="shared" si="57"/>
        <v>0</v>
      </c>
      <c r="S166" s="367">
        <v>0</v>
      </c>
      <c r="T166" s="364">
        <v>0</v>
      </c>
      <c r="U166" s="367">
        <v>0</v>
      </c>
      <c r="V166" s="429">
        <f t="shared" si="58"/>
        <v>0</v>
      </c>
      <c r="W166" s="367">
        <v>0</v>
      </c>
      <c r="X166" s="364">
        <v>0</v>
      </c>
      <c r="Y166" s="367">
        <v>0</v>
      </c>
      <c r="Z166" s="429">
        <f t="shared" si="59"/>
        <v>0</v>
      </c>
      <c r="AA166" s="105">
        <v>0</v>
      </c>
      <c r="AB166" s="23">
        <f t="shared" si="60"/>
        <v>0</v>
      </c>
    </row>
    <row r="167" spans="1:28" ht="16.5" customHeight="1">
      <c r="A167" s="1282"/>
      <c r="B167" s="107" t="s">
        <v>582</v>
      </c>
      <c r="C167" s="25" t="s">
        <v>320</v>
      </c>
      <c r="D167" s="25">
        <v>2</v>
      </c>
      <c r="E167" s="25" t="s">
        <v>356</v>
      </c>
      <c r="F167" s="61" t="s">
        <v>369</v>
      </c>
      <c r="G167" s="26">
        <v>0</v>
      </c>
      <c r="H167" s="22">
        <v>10000</v>
      </c>
      <c r="I167" s="60">
        <v>7000</v>
      </c>
      <c r="J167" s="22">
        <v>0</v>
      </c>
      <c r="K167" s="22">
        <v>0</v>
      </c>
      <c r="L167" s="22">
        <v>0</v>
      </c>
      <c r="M167" s="22">
        <v>0</v>
      </c>
      <c r="N167" s="22">
        <v>10000</v>
      </c>
      <c r="O167" s="752"/>
      <c r="P167" s="656">
        <v>0</v>
      </c>
      <c r="Q167" s="23">
        <v>0</v>
      </c>
      <c r="R167" s="429">
        <f t="shared" si="57"/>
        <v>0</v>
      </c>
      <c r="S167" s="367">
        <v>0</v>
      </c>
      <c r="T167" s="364">
        <v>0</v>
      </c>
      <c r="U167" s="367">
        <v>0</v>
      </c>
      <c r="V167" s="429">
        <f t="shared" si="58"/>
        <v>0</v>
      </c>
      <c r="W167" s="367">
        <v>0</v>
      </c>
      <c r="X167" s="364">
        <v>0</v>
      </c>
      <c r="Y167" s="367">
        <v>0</v>
      </c>
      <c r="Z167" s="429">
        <f t="shared" si="59"/>
        <v>0</v>
      </c>
      <c r="AA167" s="105">
        <v>0</v>
      </c>
      <c r="AB167" s="23">
        <f t="shared" si="60"/>
        <v>0</v>
      </c>
    </row>
    <row r="168" spans="1:28" ht="16.5" customHeight="1" thickBot="1">
      <c r="A168" s="1282"/>
      <c r="B168" s="107" t="s">
        <v>582</v>
      </c>
      <c r="C168" s="25" t="s">
        <v>320</v>
      </c>
      <c r="D168" s="25">
        <v>2</v>
      </c>
      <c r="E168" s="25" t="s">
        <v>358</v>
      </c>
      <c r="F168" s="61" t="s">
        <v>359</v>
      </c>
      <c r="G168" s="26">
        <v>320000</v>
      </c>
      <c r="H168" s="22">
        <v>104000</v>
      </c>
      <c r="I168" s="60">
        <v>65000</v>
      </c>
      <c r="J168" s="22">
        <v>0</v>
      </c>
      <c r="K168" s="22">
        <v>0</v>
      </c>
      <c r="L168" s="22">
        <v>0</v>
      </c>
      <c r="M168" s="22">
        <v>50000</v>
      </c>
      <c r="N168" s="22">
        <v>10000</v>
      </c>
      <c r="O168" s="752"/>
      <c r="P168" s="656">
        <v>0</v>
      </c>
      <c r="Q168" s="23">
        <v>0</v>
      </c>
      <c r="R168" s="429">
        <f t="shared" si="57"/>
        <v>0</v>
      </c>
      <c r="S168" s="368">
        <v>0</v>
      </c>
      <c r="T168" s="364">
        <v>0</v>
      </c>
      <c r="U168" s="367">
        <v>0</v>
      </c>
      <c r="V168" s="429">
        <f t="shared" si="58"/>
        <v>0</v>
      </c>
      <c r="W168" s="368">
        <v>0</v>
      </c>
      <c r="X168" s="364">
        <v>0</v>
      </c>
      <c r="Y168" s="368">
        <v>0</v>
      </c>
      <c r="Z168" s="429">
        <f t="shared" si="59"/>
        <v>0</v>
      </c>
      <c r="AA168" s="109">
        <v>0</v>
      </c>
      <c r="AB168" s="23">
        <f t="shared" si="60"/>
        <v>0</v>
      </c>
    </row>
    <row r="169" spans="1:28" ht="16.5" customHeight="1" thickBot="1">
      <c r="A169" s="1282"/>
      <c r="B169" s="28" t="s">
        <v>582</v>
      </c>
      <c r="C169" s="28" t="s">
        <v>320</v>
      </c>
      <c r="D169" s="28">
        <v>2</v>
      </c>
      <c r="E169" s="29" t="s">
        <v>2</v>
      </c>
      <c r="F169" s="30" t="s">
        <v>3</v>
      </c>
      <c r="G169" s="15">
        <f>SUM(G170:G174)</f>
        <v>60000</v>
      </c>
      <c r="H169" s="15">
        <f aca="true" t="shared" si="61" ref="H169:AB169">SUM(H170:H174)</f>
        <v>114000</v>
      </c>
      <c r="I169" s="15">
        <f t="shared" si="61"/>
        <v>70000</v>
      </c>
      <c r="J169" s="15">
        <f t="shared" si="61"/>
        <v>0</v>
      </c>
      <c r="K169" s="15">
        <f t="shared" si="61"/>
        <v>0</v>
      </c>
      <c r="L169" s="15">
        <f t="shared" si="61"/>
        <v>100000</v>
      </c>
      <c r="M169" s="15">
        <f t="shared" si="61"/>
        <v>20000</v>
      </c>
      <c r="N169" s="15">
        <f t="shared" si="61"/>
        <v>80000</v>
      </c>
      <c r="O169" s="15"/>
      <c r="P169" s="15">
        <f t="shared" si="61"/>
        <v>0</v>
      </c>
      <c r="Q169" s="15">
        <f t="shared" si="61"/>
        <v>0</v>
      </c>
      <c r="R169" s="15">
        <f t="shared" si="61"/>
        <v>0</v>
      </c>
      <c r="S169" s="15">
        <f t="shared" si="61"/>
        <v>0</v>
      </c>
      <c r="T169" s="15">
        <f t="shared" si="61"/>
        <v>0</v>
      </c>
      <c r="U169" s="15">
        <f t="shared" si="61"/>
        <v>0</v>
      </c>
      <c r="V169" s="15">
        <f t="shared" si="61"/>
        <v>0</v>
      </c>
      <c r="W169" s="15">
        <f t="shared" si="61"/>
        <v>0</v>
      </c>
      <c r="X169" s="15">
        <f t="shared" si="61"/>
        <v>0</v>
      </c>
      <c r="Y169" s="15">
        <f t="shared" si="61"/>
        <v>0</v>
      </c>
      <c r="Z169" s="15">
        <f t="shared" si="61"/>
        <v>0</v>
      </c>
      <c r="AA169" s="15">
        <f t="shared" si="61"/>
        <v>0</v>
      </c>
      <c r="AB169" s="15">
        <f t="shared" si="61"/>
        <v>0</v>
      </c>
    </row>
    <row r="170" spans="1:28" ht="16.5" customHeight="1" thickBot="1">
      <c r="A170" s="1282"/>
      <c r="B170" s="107" t="s">
        <v>582</v>
      </c>
      <c r="C170" s="21" t="s">
        <v>320</v>
      </c>
      <c r="D170" s="21">
        <v>2</v>
      </c>
      <c r="E170" s="21" t="s">
        <v>362</v>
      </c>
      <c r="F170" s="58" t="s">
        <v>370</v>
      </c>
      <c r="G170" s="26">
        <v>35000</v>
      </c>
      <c r="H170" s="22">
        <v>62000</v>
      </c>
      <c r="I170" s="60">
        <v>38000</v>
      </c>
      <c r="J170" s="22">
        <v>0</v>
      </c>
      <c r="K170" s="22">
        <v>0</v>
      </c>
      <c r="L170" s="22">
        <v>100000</v>
      </c>
      <c r="M170" s="22">
        <v>20000</v>
      </c>
      <c r="N170" s="22">
        <v>25000</v>
      </c>
      <c r="O170" s="752"/>
      <c r="P170" s="656">
        <v>0</v>
      </c>
      <c r="Q170" s="23">
        <v>0</v>
      </c>
      <c r="R170" s="429">
        <f>P170-Q170</f>
        <v>0</v>
      </c>
      <c r="S170" s="367">
        <v>0</v>
      </c>
      <c r="T170" s="364">
        <v>0</v>
      </c>
      <c r="U170" s="367">
        <v>0</v>
      </c>
      <c r="V170" s="429">
        <f>T170-U170</f>
        <v>0</v>
      </c>
      <c r="W170" s="367">
        <v>0</v>
      </c>
      <c r="X170" s="364">
        <v>0</v>
      </c>
      <c r="Y170" s="367">
        <v>0</v>
      </c>
      <c r="Z170" s="429">
        <f>X170-Y170</f>
        <v>0</v>
      </c>
      <c r="AA170" s="99">
        <v>0</v>
      </c>
      <c r="AB170" s="19">
        <f>P170+T170+X170</f>
        <v>0</v>
      </c>
    </row>
    <row r="171" spans="1:28" ht="16.5" customHeight="1">
      <c r="A171" s="1282"/>
      <c r="B171" s="107" t="s">
        <v>582</v>
      </c>
      <c r="C171" s="21" t="s">
        <v>320</v>
      </c>
      <c r="D171" s="21">
        <v>2</v>
      </c>
      <c r="E171" s="21" t="s">
        <v>586</v>
      </c>
      <c r="F171" s="58" t="s">
        <v>587</v>
      </c>
      <c r="G171" s="26">
        <v>0</v>
      </c>
      <c r="H171" s="22">
        <v>0</v>
      </c>
      <c r="I171" s="60">
        <v>0</v>
      </c>
      <c r="J171" s="22">
        <v>0</v>
      </c>
      <c r="K171" s="22">
        <v>0</v>
      </c>
      <c r="L171" s="22">
        <v>0</v>
      </c>
      <c r="M171" s="22">
        <v>0</v>
      </c>
      <c r="N171" s="22">
        <v>25000</v>
      </c>
      <c r="O171" s="752"/>
      <c r="P171" s="656">
        <v>0</v>
      </c>
      <c r="Q171" s="23">
        <v>0</v>
      </c>
      <c r="R171" s="429">
        <f>P171-Q171</f>
        <v>0</v>
      </c>
      <c r="S171" s="367">
        <v>0</v>
      </c>
      <c r="T171" s="364">
        <v>0</v>
      </c>
      <c r="U171" s="367">
        <v>0</v>
      </c>
      <c r="V171" s="429">
        <f>T171-U171</f>
        <v>0</v>
      </c>
      <c r="W171" s="367">
        <v>0</v>
      </c>
      <c r="X171" s="364">
        <v>0</v>
      </c>
      <c r="Y171" s="367">
        <v>0</v>
      </c>
      <c r="Z171" s="429">
        <f>X171-Y171</f>
        <v>0</v>
      </c>
      <c r="AA171" s="99">
        <v>0</v>
      </c>
      <c r="AB171" s="19">
        <f>P171+T171+X171</f>
        <v>0</v>
      </c>
    </row>
    <row r="172" spans="1:28" ht="16.5" customHeight="1">
      <c r="A172" s="1282"/>
      <c r="B172" s="107" t="s">
        <v>582</v>
      </c>
      <c r="C172" s="25" t="s">
        <v>320</v>
      </c>
      <c r="D172" s="25">
        <v>2</v>
      </c>
      <c r="E172" s="25" t="s">
        <v>280</v>
      </c>
      <c r="F172" s="61" t="s">
        <v>281</v>
      </c>
      <c r="G172" s="26">
        <v>0</v>
      </c>
      <c r="H172" s="22">
        <v>21000</v>
      </c>
      <c r="I172" s="60">
        <v>13000</v>
      </c>
      <c r="J172" s="22">
        <v>0</v>
      </c>
      <c r="K172" s="22">
        <v>0</v>
      </c>
      <c r="L172" s="22">
        <v>0</v>
      </c>
      <c r="M172" s="22">
        <v>0</v>
      </c>
      <c r="N172" s="22">
        <v>10000</v>
      </c>
      <c r="O172" s="752"/>
      <c r="P172" s="656">
        <v>0</v>
      </c>
      <c r="Q172" s="23">
        <v>0</v>
      </c>
      <c r="R172" s="429">
        <f>P172-Q172</f>
        <v>0</v>
      </c>
      <c r="S172" s="368">
        <v>0</v>
      </c>
      <c r="T172" s="364">
        <v>0</v>
      </c>
      <c r="U172" s="367">
        <v>0</v>
      </c>
      <c r="V172" s="429">
        <f>T172-U172</f>
        <v>0</v>
      </c>
      <c r="W172" s="368">
        <v>0</v>
      </c>
      <c r="X172" s="364">
        <v>0</v>
      </c>
      <c r="Y172" s="368">
        <v>0</v>
      </c>
      <c r="Z172" s="429">
        <f>X172-Y172</f>
        <v>0</v>
      </c>
      <c r="AA172" s="22">
        <v>0</v>
      </c>
      <c r="AB172" s="23">
        <f>P172+T172+X172</f>
        <v>0</v>
      </c>
    </row>
    <row r="173" spans="1:28" ht="16.5" customHeight="1" thickBot="1">
      <c r="A173" s="1282"/>
      <c r="B173" s="107" t="s">
        <v>582</v>
      </c>
      <c r="C173" s="25" t="s">
        <v>320</v>
      </c>
      <c r="D173" s="25">
        <v>2</v>
      </c>
      <c r="E173" s="25" t="s">
        <v>371</v>
      </c>
      <c r="F173" s="61" t="s">
        <v>372</v>
      </c>
      <c r="G173" s="26">
        <v>25000</v>
      </c>
      <c r="H173" s="22">
        <v>31000</v>
      </c>
      <c r="I173" s="60">
        <v>19000</v>
      </c>
      <c r="J173" s="22">
        <v>0</v>
      </c>
      <c r="K173" s="22">
        <v>0</v>
      </c>
      <c r="L173" s="22">
        <v>0</v>
      </c>
      <c r="M173" s="22">
        <v>0</v>
      </c>
      <c r="N173" s="22">
        <v>10000</v>
      </c>
      <c r="O173" s="752"/>
      <c r="P173" s="656">
        <v>0</v>
      </c>
      <c r="Q173" s="23">
        <v>0</v>
      </c>
      <c r="R173" s="429">
        <f>P173-Q173</f>
        <v>0</v>
      </c>
      <c r="S173" s="367">
        <v>0</v>
      </c>
      <c r="T173" s="364">
        <v>0</v>
      </c>
      <c r="U173" s="367">
        <v>0</v>
      </c>
      <c r="V173" s="429">
        <f>T173-U173</f>
        <v>0</v>
      </c>
      <c r="W173" s="367">
        <v>0</v>
      </c>
      <c r="X173" s="364">
        <v>0</v>
      </c>
      <c r="Y173" s="367">
        <v>0</v>
      </c>
      <c r="Z173" s="429">
        <f>X173-Y173</f>
        <v>0</v>
      </c>
      <c r="AA173" s="103">
        <v>0</v>
      </c>
      <c r="AB173" s="23">
        <f>P173+T173+X173</f>
        <v>0</v>
      </c>
    </row>
    <row r="174" spans="1:28" ht="16.5" customHeight="1" thickBot="1">
      <c r="A174" s="1282"/>
      <c r="B174" s="107" t="s">
        <v>582</v>
      </c>
      <c r="C174" s="25" t="s">
        <v>320</v>
      </c>
      <c r="D174" s="25">
        <v>2</v>
      </c>
      <c r="E174" s="25" t="s">
        <v>588</v>
      </c>
      <c r="F174" s="61" t="s">
        <v>589</v>
      </c>
      <c r="G174" s="26">
        <v>0</v>
      </c>
      <c r="H174" s="22">
        <v>0</v>
      </c>
      <c r="I174" s="60">
        <v>0</v>
      </c>
      <c r="J174" s="22">
        <v>0</v>
      </c>
      <c r="K174" s="22">
        <v>0</v>
      </c>
      <c r="L174" s="22">
        <v>0</v>
      </c>
      <c r="M174" s="22">
        <v>0</v>
      </c>
      <c r="N174" s="22">
        <v>10000</v>
      </c>
      <c r="O174" s="752"/>
      <c r="P174" s="656">
        <v>0</v>
      </c>
      <c r="Q174" s="23">
        <v>0</v>
      </c>
      <c r="R174" s="429">
        <f>P174-Q174</f>
        <v>0</v>
      </c>
      <c r="S174" s="367">
        <v>0</v>
      </c>
      <c r="T174" s="364">
        <v>0</v>
      </c>
      <c r="U174" s="367">
        <v>0</v>
      </c>
      <c r="V174" s="429">
        <f>T174-U174</f>
        <v>0</v>
      </c>
      <c r="W174" s="367">
        <v>0</v>
      </c>
      <c r="X174" s="364">
        <v>0</v>
      </c>
      <c r="Y174" s="367">
        <v>0</v>
      </c>
      <c r="Z174" s="429">
        <f>X174-Y174</f>
        <v>0</v>
      </c>
      <c r="AA174" s="103">
        <v>0</v>
      </c>
      <c r="AB174" s="23">
        <f>P174+T174+X174</f>
        <v>0</v>
      </c>
    </row>
    <row r="175" spans="1:28" ht="16.5" customHeight="1" thickBot="1">
      <c r="A175" s="1282"/>
      <c r="B175" s="28" t="s">
        <v>582</v>
      </c>
      <c r="C175" s="28" t="s">
        <v>320</v>
      </c>
      <c r="D175" s="28">
        <v>2</v>
      </c>
      <c r="E175" s="29" t="s">
        <v>7</v>
      </c>
      <c r="F175" s="30" t="s">
        <v>8</v>
      </c>
      <c r="G175" s="15">
        <f aca="true" t="shared" si="62" ref="G175:AB175">SUM(G176:G177)</f>
        <v>0</v>
      </c>
      <c r="H175" s="15">
        <f t="shared" si="62"/>
        <v>0</v>
      </c>
      <c r="I175" s="16">
        <f t="shared" si="62"/>
        <v>0</v>
      </c>
      <c r="J175" s="15">
        <f t="shared" si="62"/>
        <v>0</v>
      </c>
      <c r="K175" s="15">
        <f>SUM(K176:K177)</f>
        <v>0</v>
      </c>
      <c r="L175" s="15">
        <f>SUM(L176:L177)</f>
        <v>0</v>
      </c>
      <c r="M175" s="15">
        <f>SUM(M176:M177)</f>
        <v>2300000</v>
      </c>
      <c r="N175" s="15">
        <f>SUM(N176:N177)</f>
        <v>2864000</v>
      </c>
      <c r="O175" s="485"/>
      <c r="P175" s="331">
        <f t="shared" si="62"/>
        <v>0</v>
      </c>
      <c r="Q175" s="332">
        <f t="shared" si="62"/>
        <v>0</v>
      </c>
      <c r="R175" s="408">
        <f t="shared" si="62"/>
        <v>0</v>
      </c>
      <c r="S175" s="15">
        <f t="shared" si="62"/>
        <v>0</v>
      </c>
      <c r="T175" s="331">
        <f t="shared" si="62"/>
        <v>0</v>
      </c>
      <c r="U175" s="332">
        <f t="shared" si="62"/>
        <v>0</v>
      </c>
      <c r="V175" s="408">
        <f t="shared" si="62"/>
        <v>0</v>
      </c>
      <c r="W175" s="15">
        <f t="shared" si="62"/>
        <v>0</v>
      </c>
      <c r="X175" s="331">
        <f t="shared" si="62"/>
        <v>0</v>
      </c>
      <c r="Y175" s="332">
        <f t="shared" si="62"/>
        <v>0</v>
      </c>
      <c r="Z175" s="408">
        <f t="shared" si="62"/>
        <v>0</v>
      </c>
      <c r="AA175" s="15">
        <f t="shared" si="62"/>
        <v>0</v>
      </c>
      <c r="AB175" s="15">
        <f t="shared" si="62"/>
        <v>0</v>
      </c>
    </row>
    <row r="176" spans="1:28" ht="16.5" customHeight="1" thickBot="1">
      <c r="A176" s="1282"/>
      <c r="B176" s="107" t="s">
        <v>582</v>
      </c>
      <c r="C176" s="21" t="s">
        <v>320</v>
      </c>
      <c r="D176" s="21">
        <v>2</v>
      </c>
      <c r="E176" s="21" t="s">
        <v>309</v>
      </c>
      <c r="F176" s="58" t="s">
        <v>327</v>
      </c>
      <c r="G176" s="26">
        <v>0</v>
      </c>
      <c r="H176" s="22">
        <v>0</v>
      </c>
      <c r="I176" s="60">
        <v>0</v>
      </c>
      <c r="J176" s="22">
        <v>0</v>
      </c>
      <c r="K176" s="22">
        <v>0</v>
      </c>
      <c r="L176" s="22">
        <v>0</v>
      </c>
      <c r="M176" s="22">
        <v>0</v>
      </c>
      <c r="N176" s="22">
        <v>10000</v>
      </c>
      <c r="O176" s="752"/>
      <c r="P176" s="656">
        <v>0</v>
      </c>
      <c r="Q176" s="23">
        <v>0</v>
      </c>
      <c r="R176" s="429">
        <f>P176-Q176</f>
        <v>0</v>
      </c>
      <c r="S176" s="22">
        <v>0</v>
      </c>
      <c r="T176" s="365">
        <v>0</v>
      </c>
      <c r="U176" s="365">
        <v>0</v>
      </c>
      <c r="V176" s="429">
        <f>T176-U176</f>
        <v>0</v>
      </c>
      <c r="W176" s="105">
        <v>0</v>
      </c>
      <c r="X176" s="365">
        <v>0</v>
      </c>
      <c r="Y176" s="575">
        <v>0</v>
      </c>
      <c r="Z176" s="429">
        <f>X176-Y176</f>
        <v>0</v>
      </c>
      <c r="AA176" s="22">
        <v>0</v>
      </c>
      <c r="AB176" s="19">
        <f>P176+T176+X176</f>
        <v>0</v>
      </c>
    </row>
    <row r="177" spans="1:28" ht="16.5" customHeight="1" thickBot="1">
      <c r="A177" s="1282"/>
      <c r="B177" s="107" t="s">
        <v>582</v>
      </c>
      <c r="C177" s="25" t="s">
        <v>320</v>
      </c>
      <c r="D177" s="25">
        <v>2</v>
      </c>
      <c r="E177" s="25" t="s">
        <v>305</v>
      </c>
      <c r="F177" s="61" t="s">
        <v>329</v>
      </c>
      <c r="G177" s="26">
        <v>0</v>
      </c>
      <c r="H177" s="22">
        <v>0</v>
      </c>
      <c r="I177" s="60">
        <v>0</v>
      </c>
      <c r="J177" s="22">
        <v>0</v>
      </c>
      <c r="K177" s="22">
        <v>0</v>
      </c>
      <c r="L177" s="22">
        <v>0</v>
      </c>
      <c r="M177" s="22">
        <v>2300000</v>
      </c>
      <c r="N177" s="22">
        <v>2854000</v>
      </c>
      <c r="O177" s="752"/>
      <c r="P177" s="656">
        <v>0</v>
      </c>
      <c r="Q177" s="23">
        <v>0</v>
      </c>
      <c r="R177" s="429">
        <f>P177-Q177</f>
        <v>0</v>
      </c>
      <c r="S177" s="22">
        <v>0</v>
      </c>
      <c r="T177" s="365">
        <v>0</v>
      </c>
      <c r="U177" s="365">
        <v>0</v>
      </c>
      <c r="V177" s="429">
        <f>T177-U177</f>
        <v>0</v>
      </c>
      <c r="W177" s="367">
        <v>0</v>
      </c>
      <c r="X177" s="366">
        <v>0</v>
      </c>
      <c r="Y177" s="575">
        <v>0</v>
      </c>
      <c r="Z177" s="429">
        <f>X177-Y177</f>
        <v>0</v>
      </c>
      <c r="AA177" s="22">
        <v>0</v>
      </c>
      <c r="AB177" s="23">
        <f>P177+T177+X177</f>
        <v>0</v>
      </c>
    </row>
    <row r="178" spans="1:28" ht="16.5" customHeight="1" thickBot="1">
      <c r="A178" s="1282"/>
      <c r="B178" s="28" t="s">
        <v>582</v>
      </c>
      <c r="C178" s="28" t="s">
        <v>320</v>
      </c>
      <c r="D178" s="28">
        <v>2</v>
      </c>
      <c r="E178" s="29" t="s">
        <v>47</v>
      </c>
      <c r="F178" s="30" t="s">
        <v>48</v>
      </c>
      <c r="G178" s="15">
        <f aca="true" t="shared" si="63" ref="G178:AB178">SUM(G179:G181)</f>
        <v>148000</v>
      </c>
      <c r="H178" s="15">
        <f t="shared" si="63"/>
        <v>186000</v>
      </c>
      <c r="I178" s="16">
        <f t="shared" si="63"/>
        <v>111000</v>
      </c>
      <c r="J178" s="15">
        <f>SUM(J179:J181)</f>
        <v>165000</v>
      </c>
      <c r="K178" s="15">
        <f>SUM(K179:K181)</f>
        <v>0</v>
      </c>
      <c r="L178" s="15">
        <f>SUM(L179:L181)</f>
        <v>220000</v>
      </c>
      <c r="M178" s="15">
        <f>SUM(M179:M181)</f>
        <v>200000</v>
      </c>
      <c r="N178" s="15">
        <f>SUM(N179:N181)</f>
        <v>140000</v>
      </c>
      <c r="O178" s="485"/>
      <c r="P178" s="331">
        <f t="shared" si="63"/>
        <v>0</v>
      </c>
      <c r="Q178" s="332">
        <f t="shared" si="63"/>
        <v>0</v>
      </c>
      <c r="R178" s="408">
        <f t="shared" si="63"/>
        <v>0</v>
      </c>
      <c r="S178" s="15">
        <f>SUM(S179:S181)</f>
        <v>0</v>
      </c>
      <c r="T178" s="331">
        <f t="shared" si="63"/>
        <v>0</v>
      </c>
      <c r="U178" s="332">
        <f t="shared" si="63"/>
        <v>0</v>
      </c>
      <c r="V178" s="408">
        <f t="shared" si="63"/>
        <v>0</v>
      </c>
      <c r="W178" s="15">
        <f t="shared" si="63"/>
        <v>0</v>
      </c>
      <c r="X178" s="331">
        <f t="shared" si="63"/>
        <v>0</v>
      </c>
      <c r="Y178" s="332">
        <f t="shared" si="63"/>
        <v>0</v>
      </c>
      <c r="Z178" s="408">
        <f t="shared" si="63"/>
        <v>0</v>
      </c>
      <c r="AA178" s="15">
        <f t="shared" si="63"/>
        <v>0</v>
      </c>
      <c r="AB178" s="15">
        <f t="shared" si="63"/>
        <v>0</v>
      </c>
    </row>
    <row r="179" spans="1:28" ht="16.5" customHeight="1">
      <c r="A179" s="1282"/>
      <c r="B179" s="107" t="s">
        <v>582</v>
      </c>
      <c r="C179" s="21" t="s">
        <v>320</v>
      </c>
      <c r="D179" s="21">
        <v>2</v>
      </c>
      <c r="E179" s="21" t="s">
        <v>373</v>
      </c>
      <c r="F179" s="58" t="s">
        <v>374</v>
      </c>
      <c r="G179" s="26">
        <v>28000</v>
      </c>
      <c r="H179" s="113">
        <v>52000</v>
      </c>
      <c r="I179" s="113">
        <v>33000</v>
      </c>
      <c r="J179" s="113">
        <v>40000</v>
      </c>
      <c r="K179" s="113">
        <v>0</v>
      </c>
      <c r="L179" s="113">
        <v>25000</v>
      </c>
      <c r="M179" s="113">
        <v>25000</v>
      </c>
      <c r="N179" s="113">
        <v>20000</v>
      </c>
      <c r="O179" s="752"/>
      <c r="P179" s="656">
        <v>0</v>
      </c>
      <c r="Q179" s="23">
        <v>0</v>
      </c>
      <c r="R179" s="430">
        <f>P179-Q179</f>
        <v>0</v>
      </c>
      <c r="S179" s="113">
        <v>0</v>
      </c>
      <c r="T179" s="365">
        <v>0</v>
      </c>
      <c r="U179" s="365">
        <v>0</v>
      </c>
      <c r="V179" s="511">
        <f>T179-U179</f>
        <v>0</v>
      </c>
      <c r="W179" s="510">
        <v>0</v>
      </c>
      <c r="X179" s="365">
        <v>0</v>
      </c>
      <c r="Y179" s="510">
        <v>0</v>
      </c>
      <c r="Z179" s="511">
        <f>X179-Y179</f>
        <v>0</v>
      </c>
      <c r="AA179" s="99">
        <v>0</v>
      </c>
      <c r="AB179" s="19">
        <f>P179+T179+X179</f>
        <v>0</v>
      </c>
    </row>
    <row r="180" spans="1:28" ht="16.5" customHeight="1">
      <c r="A180" s="1282"/>
      <c r="B180" s="107" t="s">
        <v>582</v>
      </c>
      <c r="C180" s="25" t="s">
        <v>320</v>
      </c>
      <c r="D180" s="25">
        <v>2</v>
      </c>
      <c r="E180" s="25" t="s">
        <v>375</v>
      </c>
      <c r="F180" s="61" t="s">
        <v>376</v>
      </c>
      <c r="G180" s="26">
        <v>60000</v>
      </c>
      <c r="H180" s="22">
        <v>72000</v>
      </c>
      <c r="I180" s="22">
        <v>45000</v>
      </c>
      <c r="J180" s="22">
        <v>40000</v>
      </c>
      <c r="K180" s="22">
        <v>0</v>
      </c>
      <c r="L180" s="22">
        <v>25000</v>
      </c>
      <c r="M180" s="22">
        <v>45000</v>
      </c>
      <c r="N180" s="22">
        <v>20000</v>
      </c>
      <c r="O180" s="752"/>
      <c r="P180" s="656">
        <v>0</v>
      </c>
      <c r="Q180" s="23">
        <v>0</v>
      </c>
      <c r="R180" s="429">
        <f>P180-Q180</f>
        <v>0</v>
      </c>
      <c r="S180" s="22">
        <v>0</v>
      </c>
      <c r="T180" s="364">
        <v>0</v>
      </c>
      <c r="U180" s="367">
        <v>0</v>
      </c>
      <c r="V180" s="512">
        <f>T180-U180</f>
        <v>0</v>
      </c>
      <c r="W180" s="367">
        <v>0</v>
      </c>
      <c r="X180" s="364">
        <v>0</v>
      </c>
      <c r="Y180" s="367">
        <v>0</v>
      </c>
      <c r="Z180" s="512">
        <f>X180-Y180</f>
        <v>0</v>
      </c>
      <c r="AA180" s="105">
        <v>0</v>
      </c>
      <c r="AB180" s="23">
        <f>P180+T180+X180</f>
        <v>0</v>
      </c>
    </row>
    <row r="181" spans="1:28" ht="16.5" customHeight="1" thickBot="1">
      <c r="A181" s="1272"/>
      <c r="B181" s="108" t="s">
        <v>582</v>
      </c>
      <c r="C181" s="63" t="s">
        <v>320</v>
      </c>
      <c r="D181" s="63">
        <v>2</v>
      </c>
      <c r="E181" s="63" t="s">
        <v>377</v>
      </c>
      <c r="F181" s="64" t="s">
        <v>378</v>
      </c>
      <c r="G181" s="36">
        <v>60000</v>
      </c>
      <c r="H181" s="109">
        <v>62000</v>
      </c>
      <c r="I181" s="109">
        <v>33000</v>
      </c>
      <c r="J181" s="109">
        <v>85000</v>
      </c>
      <c r="K181" s="109">
        <v>0</v>
      </c>
      <c r="L181" s="109">
        <v>170000</v>
      </c>
      <c r="M181" s="109">
        <v>130000</v>
      </c>
      <c r="N181" s="109">
        <v>100000</v>
      </c>
      <c r="O181" s="753"/>
      <c r="P181" s="656">
        <v>0</v>
      </c>
      <c r="Q181" s="23">
        <v>0</v>
      </c>
      <c r="R181" s="431">
        <f>P181-Q181</f>
        <v>0</v>
      </c>
      <c r="S181" s="109">
        <v>0</v>
      </c>
      <c r="T181" s="366">
        <v>0</v>
      </c>
      <c r="U181" s="367">
        <v>0</v>
      </c>
      <c r="V181" s="513">
        <f>T181-U181</f>
        <v>0</v>
      </c>
      <c r="W181" s="362">
        <v>0</v>
      </c>
      <c r="X181" s="366">
        <v>0</v>
      </c>
      <c r="Y181" s="362">
        <v>0</v>
      </c>
      <c r="Z181" s="513">
        <f>X181-Y181</f>
        <v>0</v>
      </c>
      <c r="AA181" s="103">
        <v>0</v>
      </c>
      <c r="AB181" s="37">
        <f>P181+T181+X181</f>
        <v>0</v>
      </c>
    </row>
    <row r="182" spans="1:28" ht="9.75" customHeight="1" thickBot="1">
      <c r="A182" s="40"/>
      <c r="B182" s="41"/>
      <c r="C182" s="41"/>
      <c r="D182" s="41"/>
      <c r="E182" s="41"/>
      <c r="F182" s="41"/>
      <c r="G182" s="42"/>
      <c r="H182" s="42"/>
      <c r="I182" s="42"/>
      <c r="J182" s="42"/>
      <c r="K182" s="42"/>
      <c r="L182" s="42"/>
      <c r="M182" s="42"/>
      <c r="N182" s="42"/>
      <c r="O182" s="42"/>
      <c r="P182" s="42"/>
      <c r="Q182" s="42"/>
      <c r="R182" s="42"/>
      <c r="S182" s="42"/>
      <c r="T182" s="42"/>
      <c r="U182" s="42"/>
      <c r="V182" s="42"/>
      <c r="W182" s="42"/>
      <c r="X182" s="42"/>
      <c r="Y182" s="42"/>
      <c r="Z182" s="42"/>
      <c r="AA182" s="42"/>
      <c r="AB182" s="43"/>
    </row>
    <row r="183" spans="1:28" ht="21" customHeight="1" thickBot="1">
      <c r="A183" s="1271" t="s">
        <v>202</v>
      </c>
      <c r="B183" s="1273" t="s">
        <v>49</v>
      </c>
      <c r="C183" s="1274"/>
      <c r="D183" s="1274"/>
      <c r="E183" s="1274"/>
      <c r="F183" s="1275"/>
      <c r="G183" s="44">
        <f aca="true" t="shared" si="64" ref="G183:AB183">G184</f>
        <v>0</v>
      </c>
      <c r="H183" s="44">
        <f t="shared" si="64"/>
        <v>0</v>
      </c>
      <c r="I183" s="45">
        <f t="shared" si="64"/>
        <v>10000</v>
      </c>
      <c r="J183" s="44">
        <f t="shared" si="64"/>
        <v>10000</v>
      </c>
      <c r="K183" s="44">
        <f t="shared" si="64"/>
        <v>10000</v>
      </c>
      <c r="L183" s="44">
        <f t="shared" si="64"/>
        <v>10000</v>
      </c>
      <c r="M183" s="44">
        <f t="shared" si="64"/>
        <v>10000</v>
      </c>
      <c r="N183" s="44">
        <f t="shared" si="64"/>
        <v>11000</v>
      </c>
      <c r="O183" s="44">
        <f t="shared" si="64"/>
        <v>0</v>
      </c>
      <c r="P183" s="339">
        <f t="shared" si="64"/>
        <v>0</v>
      </c>
      <c r="Q183" s="340">
        <f t="shared" si="64"/>
        <v>0</v>
      </c>
      <c r="R183" s="413">
        <f t="shared" si="64"/>
        <v>0</v>
      </c>
      <c r="S183" s="44">
        <f t="shared" si="64"/>
        <v>0</v>
      </c>
      <c r="T183" s="339">
        <f t="shared" si="64"/>
        <v>0</v>
      </c>
      <c r="U183" s="340">
        <f t="shared" si="64"/>
        <v>0</v>
      </c>
      <c r="V183" s="413">
        <f t="shared" si="64"/>
        <v>0</v>
      </c>
      <c r="W183" s="44">
        <f t="shared" si="64"/>
        <v>0</v>
      </c>
      <c r="X183" s="339">
        <f t="shared" si="64"/>
        <v>0</v>
      </c>
      <c r="Y183" s="340">
        <f t="shared" si="64"/>
        <v>0</v>
      </c>
      <c r="Z183" s="413">
        <f t="shared" si="64"/>
        <v>0</v>
      </c>
      <c r="AA183" s="44">
        <f t="shared" si="64"/>
        <v>0</v>
      </c>
      <c r="AB183" s="44">
        <f t="shared" si="64"/>
        <v>0</v>
      </c>
    </row>
    <row r="184" spans="1:28" ht="16.5" customHeight="1" thickBot="1">
      <c r="A184" s="1210"/>
      <c r="B184" s="28" t="s">
        <v>582</v>
      </c>
      <c r="C184" s="28" t="s">
        <v>379</v>
      </c>
      <c r="D184" s="28">
        <v>2</v>
      </c>
      <c r="E184" s="29" t="s">
        <v>398</v>
      </c>
      <c r="F184" s="30" t="s">
        <v>399</v>
      </c>
      <c r="G184" s="15">
        <f aca="true" t="shared" si="65" ref="G184:AB184">SUM(G185)</f>
        <v>0</v>
      </c>
      <c r="H184" s="15">
        <f t="shared" si="65"/>
        <v>0</v>
      </c>
      <c r="I184" s="16">
        <f t="shared" si="65"/>
        <v>10000</v>
      </c>
      <c r="J184" s="15">
        <f t="shared" si="65"/>
        <v>10000</v>
      </c>
      <c r="K184" s="15">
        <f t="shared" si="65"/>
        <v>10000</v>
      </c>
      <c r="L184" s="15">
        <f t="shared" si="65"/>
        <v>10000</v>
      </c>
      <c r="M184" s="15">
        <f t="shared" si="65"/>
        <v>10000</v>
      </c>
      <c r="N184" s="15">
        <f t="shared" si="65"/>
        <v>11000</v>
      </c>
      <c r="O184" s="15">
        <f t="shared" si="65"/>
        <v>0</v>
      </c>
      <c r="P184" s="331">
        <f t="shared" si="65"/>
        <v>0</v>
      </c>
      <c r="Q184" s="332">
        <f t="shared" si="65"/>
        <v>0</v>
      </c>
      <c r="R184" s="408">
        <f t="shared" si="65"/>
        <v>0</v>
      </c>
      <c r="S184" s="15">
        <f t="shared" si="65"/>
        <v>0</v>
      </c>
      <c r="T184" s="331">
        <f t="shared" si="65"/>
        <v>0</v>
      </c>
      <c r="U184" s="332">
        <f t="shared" si="65"/>
        <v>0</v>
      </c>
      <c r="V184" s="408">
        <f t="shared" si="65"/>
        <v>0</v>
      </c>
      <c r="W184" s="15">
        <f t="shared" si="65"/>
        <v>0</v>
      </c>
      <c r="X184" s="331">
        <f t="shared" si="65"/>
        <v>0</v>
      </c>
      <c r="Y184" s="332">
        <f t="shared" si="65"/>
        <v>0</v>
      </c>
      <c r="Z184" s="408">
        <f t="shared" si="65"/>
        <v>0</v>
      </c>
      <c r="AA184" s="15">
        <f t="shared" si="65"/>
        <v>0</v>
      </c>
      <c r="AB184" s="15">
        <f t="shared" si="65"/>
        <v>0</v>
      </c>
    </row>
    <row r="185" spans="1:28" ht="16.5" customHeight="1" thickBot="1">
      <c r="A185" s="1272"/>
      <c r="B185" s="97" t="s">
        <v>582</v>
      </c>
      <c r="C185" s="97" t="s">
        <v>379</v>
      </c>
      <c r="D185" s="97">
        <v>2</v>
      </c>
      <c r="E185" s="97" t="s">
        <v>328</v>
      </c>
      <c r="F185" s="114" t="s">
        <v>50</v>
      </c>
      <c r="G185" s="98">
        <v>0</v>
      </c>
      <c r="H185" s="98">
        <v>0</v>
      </c>
      <c r="I185" s="53">
        <v>10000</v>
      </c>
      <c r="J185" s="98">
        <v>10000</v>
      </c>
      <c r="K185" s="98">
        <v>10000</v>
      </c>
      <c r="L185" s="98">
        <v>10000</v>
      </c>
      <c r="M185" s="98">
        <v>10000</v>
      </c>
      <c r="N185" s="98">
        <v>11000</v>
      </c>
      <c r="O185" s="746"/>
      <c r="P185" s="656">
        <v>0</v>
      </c>
      <c r="Q185" s="23">
        <v>0</v>
      </c>
      <c r="R185" s="423">
        <f>P185-Q185</f>
        <v>0</v>
      </c>
      <c r="S185" s="98">
        <v>0</v>
      </c>
      <c r="T185" s="353">
        <v>0</v>
      </c>
      <c r="U185" s="354">
        <v>0</v>
      </c>
      <c r="V185" s="423">
        <f>T185-U185</f>
        <v>0</v>
      </c>
      <c r="W185" s="354">
        <v>0</v>
      </c>
      <c r="X185" s="353">
        <v>0</v>
      </c>
      <c r="Y185" s="354">
        <v>0</v>
      </c>
      <c r="Z185" s="423">
        <f>X185-Y185</f>
        <v>0</v>
      </c>
      <c r="AA185" s="98">
        <v>0</v>
      </c>
      <c r="AB185" s="39">
        <f>P185+T185+X185</f>
        <v>0</v>
      </c>
    </row>
    <row r="186" spans="7:28" s="745" customFormat="1" ht="15" customHeight="1">
      <c r="G186" s="754"/>
      <c r="H186" s="754"/>
      <c r="I186" s="754"/>
      <c r="J186" s="754"/>
      <c r="K186" s="754"/>
      <c r="L186" s="754"/>
      <c r="M186" s="754"/>
      <c r="N186" s="754"/>
      <c r="O186" s="754"/>
      <c r="P186" s="754"/>
      <c r="Q186" s="754"/>
      <c r="R186" s="754"/>
      <c r="S186" s="754"/>
      <c r="T186" s="754"/>
      <c r="U186" s="754"/>
      <c r="V186" s="754"/>
      <c r="W186" s="754"/>
      <c r="X186" s="754"/>
      <c r="Y186" s="754"/>
      <c r="Z186" s="754"/>
      <c r="AA186" s="754"/>
      <c r="AB186" s="754"/>
    </row>
    <row r="187" spans="7:28" s="745" customFormat="1" ht="15" customHeight="1">
      <c r="G187" s="754"/>
      <c r="H187" s="754"/>
      <c r="I187" s="754"/>
      <c r="J187" s="754"/>
      <c r="K187" s="754"/>
      <c r="L187" s="754"/>
      <c r="M187" s="754"/>
      <c r="N187" s="754"/>
      <c r="O187" s="754"/>
      <c r="P187" s="754"/>
      <c r="Q187" s="754"/>
      <c r="R187" s="754"/>
      <c r="S187" s="754"/>
      <c r="T187" s="754"/>
      <c r="U187" s="754"/>
      <c r="V187" s="754"/>
      <c r="W187" s="754"/>
      <c r="X187" s="754"/>
      <c r="Y187" s="754"/>
      <c r="Z187" s="754"/>
      <c r="AA187" s="754"/>
      <c r="AB187" s="754"/>
    </row>
    <row r="188" spans="7:28" s="745" customFormat="1" ht="15" customHeight="1">
      <c r="G188" s="754"/>
      <c r="H188" s="754"/>
      <c r="I188" s="754"/>
      <c r="J188" s="754"/>
      <c r="K188" s="754"/>
      <c r="L188" s="754"/>
      <c r="M188" s="754"/>
      <c r="N188" s="754"/>
      <c r="O188" s="754"/>
      <c r="P188" s="754"/>
      <c r="Q188" s="754"/>
      <c r="R188" s="754"/>
      <c r="S188" s="754"/>
      <c r="T188" s="754"/>
      <c r="U188" s="754"/>
      <c r="V188" s="754"/>
      <c r="W188" s="754"/>
      <c r="X188" s="754"/>
      <c r="Y188" s="754"/>
      <c r="Z188" s="754"/>
      <c r="AA188" s="754"/>
      <c r="AB188" s="754"/>
    </row>
    <row r="189" spans="7:28" s="745" customFormat="1" ht="15" customHeight="1">
      <c r="G189" s="754"/>
      <c r="H189" s="754"/>
      <c r="I189" s="754"/>
      <c r="J189" s="754"/>
      <c r="K189" s="754"/>
      <c r="L189" s="754"/>
      <c r="M189" s="754"/>
      <c r="N189" s="754"/>
      <c r="O189" s="754"/>
      <c r="P189" s="754"/>
      <c r="Q189" s="754"/>
      <c r="R189" s="754"/>
      <c r="S189" s="754"/>
      <c r="T189" s="754"/>
      <c r="U189" s="754"/>
      <c r="V189" s="754"/>
      <c r="W189" s="754"/>
      <c r="X189" s="754"/>
      <c r="Y189" s="754"/>
      <c r="Z189" s="754"/>
      <c r="AA189" s="754"/>
      <c r="AB189" s="754"/>
    </row>
    <row r="190" spans="7:28" s="745" customFormat="1" ht="15" customHeight="1">
      <c r="G190" s="754"/>
      <c r="H190" s="754"/>
      <c r="I190" s="754"/>
      <c r="J190" s="754"/>
      <c r="K190" s="754"/>
      <c r="L190" s="754"/>
      <c r="M190" s="754"/>
      <c r="N190" s="754"/>
      <c r="O190" s="754"/>
      <c r="P190" s="754"/>
      <c r="Q190" s="754"/>
      <c r="R190" s="754"/>
      <c r="S190" s="754"/>
      <c r="T190" s="754"/>
      <c r="U190" s="754"/>
      <c r="V190" s="754"/>
      <c r="W190" s="754"/>
      <c r="X190" s="754"/>
      <c r="Y190" s="754"/>
      <c r="Z190" s="754"/>
      <c r="AA190" s="754"/>
      <c r="AB190" s="754"/>
    </row>
    <row r="191" spans="7:28" s="745" customFormat="1" ht="15" customHeight="1">
      <c r="G191" s="754"/>
      <c r="H191" s="754"/>
      <c r="I191" s="754"/>
      <c r="J191" s="754"/>
      <c r="K191" s="754"/>
      <c r="L191" s="754"/>
      <c r="M191" s="754"/>
      <c r="N191" s="754"/>
      <c r="O191" s="754"/>
      <c r="P191" s="754"/>
      <c r="Q191" s="754"/>
      <c r="R191" s="754"/>
      <c r="S191" s="754"/>
      <c r="T191" s="754"/>
      <c r="U191" s="754"/>
      <c r="V191" s="754"/>
      <c r="W191" s="754"/>
      <c r="X191" s="754"/>
      <c r="Y191" s="754"/>
      <c r="Z191" s="754"/>
      <c r="AA191" s="754"/>
      <c r="AB191" s="754"/>
    </row>
    <row r="192" spans="7:28" s="745" customFormat="1" ht="15" customHeight="1">
      <c r="G192" s="754"/>
      <c r="H192" s="754"/>
      <c r="I192" s="754"/>
      <c r="J192" s="754"/>
      <c r="K192" s="754"/>
      <c r="L192" s="754"/>
      <c r="M192" s="754"/>
      <c r="N192" s="754"/>
      <c r="O192" s="754"/>
      <c r="P192" s="754"/>
      <c r="Q192" s="754"/>
      <c r="R192" s="754"/>
      <c r="S192" s="754"/>
      <c r="T192" s="754"/>
      <c r="U192" s="754"/>
      <c r="V192" s="754"/>
      <c r="W192" s="754"/>
      <c r="X192" s="754"/>
      <c r="Y192" s="754"/>
      <c r="Z192" s="754"/>
      <c r="AA192" s="754"/>
      <c r="AB192" s="754"/>
    </row>
    <row r="193" spans="7:28" s="745" customFormat="1" ht="15" customHeight="1">
      <c r="G193" s="754"/>
      <c r="H193" s="754"/>
      <c r="I193" s="754"/>
      <c r="J193" s="754"/>
      <c r="K193" s="754"/>
      <c r="L193" s="754"/>
      <c r="M193" s="754"/>
      <c r="N193" s="754"/>
      <c r="O193" s="754"/>
      <c r="P193" s="754"/>
      <c r="Q193" s="754"/>
      <c r="R193" s="754"/>
      <c r="S193" s="754"/>
      <c r="T193" s="754"/>
      <c r="U193" s="754"/>
      <c r="V193" s="754"/>
      <c r="W193" s="754"/>
      <c r="X193" s="754"/>
      <c r="Y193" s="754"/>
      <c r="Z193" s="754"/>
      <c r="AA193" s="754"/>
      <c r="AB193" s="754"/>
    </row>
    <row r="194" spans="7:28" s="745" customFormat="1" ht="15" customHeight="1">
      <c r="G194" s="754"/>
      <c r="H194" s="754"/>
      <c r="I194" s="754"/>
      <c r="J194" s="754"/>
      <c r="K194" s="754"/>
      <c r="L194" s="754"/>
      <c r="M194" s="754"/>
      <c r="N194" s="754"/>
      <c r="O194" s="754"/>
      <c r="P194" s="754"/>
      <c r="Q194" s="754"/>
      <c r="R194" s="754"/>
      <c r="S194" s="754"/>
      <c r="T194" s="754"/>
      <c r="U194" s="754"/>
      <c r="V194" s="754"/>
      <c r="W194" s="754"/>
      <c r="X194" s="754"/>
      <c r="Y194" s="754"/>
      <c r="Z194" s="754"/>
      <c r="AA194" s="754"/>
      <c r="AB194" s="754"/>
    </row>
    <row r="195" spans="7:28" s="745" customFormat="1" ht="15" customHeight="1">
      <c r="G195" s="754"/>
      <c r="H195" s="754"/>
      <c r="I195" s="754"/>
      <c r="J195" s="754"/>
      <c r="K195" s="754"/>
      <c r="L195" s="754"/>
      <c r="M195" s="754"/>
      <c r="N195" s="754"/>
      <c r="O195" s="754"/>
      <c r="P195" s="754"/>
      <c r="Q195" s="754"/>
      <c r="R195" s="754"/>
      <c r="S195" s="754"/>
      <c r="T195" s="754"/>
      <c r="U195" s="754"/>
      <c r="V195" s="754"/>
      <c r="W195" s="754"/>
      <c r="X195" s="754"/>
      <c r="Y195" s="754"/>
      <c r="Z195" s="754"/>
      <c r="AA195" s="754"/>
      <c r="AB195" s="754"/>
    </row>
    <row r="196" spans="7:28" s="745" customFormat="1" ht="15" customHeight="1" thickBot="1">
      <c r="G196" s="754"/>
      <c r="H196" s="754"/>
      <c r="I196" s="754"/>
      <c r="J196" s="754"/>
      <c r="K196" s="754"/>
      <c r="L196" s="754"/>
      <c r="M196" s="754"/>
      <c r="N196" s="754"/>
      <c r="O196" s="754"/>
      <c r="P196" s="754"/>
      <c r="Q196" s="754"/>
      <c r="R196" s="754"/>
      <c r="S196" s="754"/>
      <c r="T196" s="754"/>
      <c r="U196" s="754"/>
      <c r="V196" s="754"/>
      <c r="W196" s="754"/>
      <c r="X196" s="754"/>
      <c r="Y196" s="754"/>
      <c r="Z196" s="754"/>
      <c r="AA196" s="754"/>
      <c r="AB196" s="754"/>
    </row>
    <row r="197" spans="1:28" ht="21" customHeight="1" hidden="1" thickBot="1">
      <c r="A197" s="1276" t="s">
        <v>407</v>
      </c>
      <c r="B197" s="1277"/>
      <c r="C197" s="1277"/>
      <c r="D197" s="1277"/>
      <c r="E197" s="1277"/>
      <c r="F197" s="1278"/>
      <c r="G197" s="8">
        <v>2006</v>
      </c>
      <c r="H197" s="8">
        <v>2007</v>
      </c>
      <c r="I197" s="8" t="s">
        <v>169</v>
      </c>
      <c r="J197" s="8" t="s">
        <v>392</v>
      </c>
      <c r="K197" s="8" t="s">
        <v>393</v>
      </c>
      <c r="L197" s="8" t="s">
        <v>393</v>
      </c>
      <c r="M197" s="8" t="s">
        <v>393</v>
      </c>
      <c r="N197" s="8" t="s">
        <v>393</v>
      </c>
      <c r="O197" s="732"/>
      <c r="P197" s="1246" t="s">
        <v>170</v>
      </c>
      <c r="Q197" s="1247"/>
      <c r="R197" s="1247"/>
      <c r="S197" s="1248"/>
      <c r="T197" s="1246" t="s">
        <v>83</v>
      </c>
      <c r="U197" s="1247"/>
      <c r="V197" s="1247"/>
      <c r="W197" s="1248"/>
      <c r="X197" s="1246" t="s">
        <v>83</v>
      </c>
      <c r="Y197" s="1249"/>
      <c r="Z197" s="1249"/>
      <c r="AA197" s="1250"/>
      <c r="AB197" s="1245" t="s">
        <v>423</v>
      </c>
    </row>
    <row r="198" spans="1:28" ht="41.25" customHeight="1" hidden="1" thickBot="1">
      <c r="A198" s="1279"/>
      <c r="B198" s="1280"/>
      <c r="C198" s="1280"/>
      <c r="D198" s="1280"/>
      <c r="E198" s="1280"/>
      <c r="F198" s="1281"/>
      <c r="G198" s="9" t="s">
        <v>394</v>
      </c>
      <c r="H198" s="9" t="s">
        <v>394</v>
      </c>
      <c r="I198" s="333" t="s">
        <v>394</v>
      </c>
      <c r="J198" s="405" t="s">
        <v>394</v>
      </c>
      <c r="K198" s="405" t="s">
        <v>394</v>
      </c>
      <c r="L198" s="405" t="s">
        <v>394</v>
      </c>
      <c r="M198" s="405" t="s">
        <v>394</v>
      </c>
      <c r="N198" s="405" t="s">
        <v>394</v>
      </c>
      <c r="O198" s="755"/>
      <c r="P198" s="398" t="s">
        <v>346</v>
      </c>
      <c r="Q198" s="399" t="s">
        <v>345</v>
      </c>
      <c r="R198" s="404" t="s">
        <v>347</v>
      </c>
      <c r="S198" s="405" t="s">
        <v>394</v>
      </c>
      <c r="T198" s="398" t="s">
        <v>346</v>
      </c>
      <c r="U198" s="399" t="s">
        <v>345</v>
      </c>
      <c r="V198" s="404" t="s">
        <v>347</v>
      </c>
      <c r="W198" s="405" t="s">
        <v>82</v>
      </c>
      <c r="X198" s="398" t="s">
        <v>346</v>
      </c>
      <c r="Y198" s="399" t="s">
        <v>345</v>
      </c>
      <c r="Z198" s="404" t="s">
        <v>347</v>
      </c>
      <c r="AA198" s="405" t="s">
        <v>394</v>
      </c>
      <c r="AB198" s="1111"/>
    </row>
    <row r="199" spans="1:28" s="653" customFormat="1" ht="25.5" customHeight="1" thickBot="1">
      <c r="A199" s="1262" t="s">
        <v>109</v>
      </c>
      <c r="B199" s="1263"/>
      <c r="C199" s="1263"/>
      <c r="D199" s="1263"/>
      <c r="E199" s="1263"/>
      <c r="F199" s="1264"/>
      <c r="G199" s="110">
        <f>SUM(G200,G205:G213)</f>
        <v>19503000</v>
      </c>
      <c r="H199" s="110">
        <f aca="true" t="shared" si="66" ref="H199:W199">SUM(H200,H205:H213)</f>
        <v>20724000</v>
      </c>
      <c r="I199" s="110">
        <f t="shared" si="66"/>
        <v>21550000</v>
      </c>
      <c r="J199" s="110">
        <f t="shared" si="66"/>
        <v>19060000</v>
      </c>
      <c r="K199" s="110">
        <f>SUM(K200,K205:K213)</f>
        <v>18510000</v>
      </c>
      <c r="L199" s="110">
        <f>SUM(L200,L205:L213)</f>
        <v>20410000</v>
      </c>
      <c r="M199" s="110">
        <f>SUM(M200,M205:M213)</f>
        <v>23410000</v>
      </c>
      <c r="N199" s="110">
        <f>SUM(N200,N205:N213)</f>
        <v>23150000</v>
      </c>
      <c r="O199" s="110">
        <f>SUM(O200,O205:O213)</f>
        <v>23052000</v>
      </c>
      <c r="P199" s="370">
        <f t="shared" si="66"/>
        <v>0</v>
      </c>
      <c r="Q199" s="372">
        <f t="shared" si="66"/>
        <v>0</v>
      </c>
      <c r="R199" s="432">
        <f t="shared" si="66"/>
        <v>0</v>
      </c>
      <c r="S199" s="110">
        <f t="shared" si="66"/>
        <v>0</v>
      </c>
      <c r="T199" s="370">
        <f t="shared" si="66"/>
        <v>0</v>
      </c>
      <c r="U199" s="372">
        <f t="shared" si="66"/>
        <v>0</v>
      </c>
      <c r="V199" s="433">
        <f t="shared" si="66"/>
        <v>0</v>
      </c>
      <c r="W199" s="110">
        <f t="shared" si="66"/>
        <v>0</v>
      </c>
      <c r="X199" s="370">
        <f>SUM(X200,X205:X213)</f>
        <v>0</v>
      </c>
      <c r="Y199" s="372">
        <f>SUM(Y200,Y205:Y213)</f>
        <v>0</v>
      </c>
      <c r="Z199" s="369">
        <f>SUM(Z200,Z205:Z213)</f>
        <v>0</v>
      </c>
      <c r="AA199" s="110">
        <f>SUM(AA200,AA205:AA213)</f>
        <v>0</v>
      </c>
      <c r="AB199" s="110">
        <f>SUM(AB200,AB205:AB213)</f>
        <v>0</v>
      </c>
    </row>
    <row r="200" spans="1:28" s="677" customFormat="1" ht="18.75" customHeight="1" thickBot="1">
      <c r="A200" s="309" t="s">
        <v>464</v>
      </c>
      <c r="B200" s="1283" t="s">
        <v>437</v>
      </c>
      <c r="C200" s="1321"/>
      <c r="D200" s="1321"/>
      <c r="E200" s="1321"/>
      <c r="F200" s="1322"/>
      <c r="G200" s="112">
        <f aca="true" t="shared" si="67" ref="G200:W200">SUM(G201:G203)</f>
        <v>2320000</v>
      </c>
      <c r="H200" s="112">
        <f t="shared" si="67"/>
        <v>5547000</v>
      </c>
      <c r="I200" s="112">
        <f t="shared" si="67"/>
        <v>4376000</v>
      </c>
      <c r="J200" s="112">
        <f t="shared" si="67"/>
        <v>2725000</v>
      </c>
      <c r="K200" s="112">
        <f>SUM(K201:K203)</f>
        <v>3500000</v>
      </c>
      <c r="L200" s="112">
        <f>SUM(L201:L203)</f>
        <v>3700000</v>
      </c>
      <c r="M200" s="112">
        <f>SUM(M201:M203)</f>
        <v>4500000</v>
      </c>
      <c r="N200" s="112">
        <f>SUM(N201:N203)</f>
        <v>4850000</v>
      </c>
      <c r="O200" s="112">
        <f>SUM(O201:O203)</f>
        <v>6520000</v>
      </c>
      <c r="P200" s="371">
        <f t="shared" si="67"/>
        <v>0</v>
      </c>
      <c r="Q200" s="373">
        <f t="shared" si="67"/>
        <v>0</v>
      </c>
      <c r="R200" s="435">
        <f t="shared" si="67"/>
        <v>0</v>
      </c>
      <c r="S200" s="112">
        <f t="shared" si="67"/>
        <v>0</v>
      </c>
      <c r="T200" s="371">
        <f t="shared" si="67"/>
        <v>0</v>
      </c>
      <c r="U200" s="373">
        <f t="shared" si="67"/>
        <v>0</v>
      </c>
      <c r="V200" s="435">
        <f t="shared" si="67"/>
        <v>0</v>
      </c>
      <c r="W200" s="112">
        <f t="shared" si="67"/>
        <v>0</v>
      </c>
      <c r="X200" s="371">
        <f>SUM(X201:X203)</f>
        <v>0</v>
      </c>
      <c r="Y200" s="373">
        <f>SUM(Y201:Y203)</f>
        <v>0</v>
      </c>
      <c r="Z200" s="434">
        <f>SUM(Z201:Z203)</f>
        <v>0</v>
      </c>
      <c r="AA200" s="112">
        <f>SUM(AA201:AA203)</f>
        <v>0</v>
      </c>
      <c r="AB200" s="112">
        <f>SUM(AB201:AB203)</f>
        <v>0</v>
      </c>
    </row>
    <row r="201" spans="1:28" s="678" customFormat="1" ht="18.75" customHeight="1">
      <c r="A201" s="436"/>
      <c r="B201" s="1323" t="s">
        <v>438</v>
      </c>
      <c r="C201" s="1324"/>
      <c r="D201" s="1324"/>
      <c r="E201" s="1324"/>
      <c r="F201" s="1325"/>
      <c r="G201" s="437">
        <f>G7+G8+G9+G10+G12+G13+G14+G15+G16+G17+G18+G19+G28+G30+G56+G57+G58+G62+G65+G66+G67+G68+G70+G71+G72</f>
        <v>1270000</v>
      </c>
      <c r="H201" s="437">
        <f aca="true" t="shared" si="68" ref="H201:AB201">H7+H8+H9+H10+H12+H13+H14+H15+H16+H17+H18+H19+H28+H30+H56+H57+H58+H62+H65+H66+H67+H68+H70+H71+H72</f>
        <v>2570000</v>
      </c>
      <c r="I201" s="437">
        <f t="shared" si="68"/>
        <v>2506000</v>
      </c>
      <c r="J201" s="437">
        <f t="shared" si="68"/>
        <v>1400000</v>
      </c>
      <c r="K201" s="437">
        <f t="shared" si="68"/>
        <v>2100000</v>
      </c>
      <c r="L201" s="437">
        <f t="shared" si="68"/>
        <v>2760000</v>
      </c>
      <c r="M201" s="437">
        <f t="shared" si="68"/>
        <v>2810000</v>
      </c>
      <c r="N201" s="437">
        <f t="shared" si="68"/>
        <v>3350000</v>
      </c>
      <c r="O201" s="437">
        <f t="shared" si="68"/>
        <v>3320000</v>
      </c>
      <c r="P201" s="437">
        <f t="shared" si="68"/>
        <v>0</v>
      </c>
      <c r="Q201" s="437">
        <f t="shared" si="68"/>
        <v>0</v>
      </c>
      <c r="R201" s="437">
        <f t="shared" si="68"/>
        <v>0</v>
      </c>
      <c r="S201" s="437">
        <f t="shared" si="68"/>
        <v>0</v>
      </c>
      <c r="T201" s="437">
        <f t="shared" si="68"/>
        <v>0</v>
      </c>
      <c r="U201" s="437">
        <f t="shared" si="68"/>
        <v>0</v>
      </c>
      <c r="V201" s="437">
        <f t="shared" si="68"/>
        <v>0</v>
      </c>
      <c r="W201" s="437">
        <f t="shared" si="68"/>
        <v>0</v>
      </c>
      <c r="X201" s="437">
        <f t="shared" si="68"/>
        <v>0</v>
      </c>
      <c r="Y201" s="437">
        <f t="shared" si="68"/>
        <v>0</v>
      </c>
      <c r="Z201" s="437">
        <f t="shared" si="68"/>
        <v>0</v>
      </c>
      <c r="AA201" s="437">
        <f t="shared" si="68"/>
        <v>0</v>
      </c>
      <c r="AB201" s="437">
        <f t="shared" si="68"/>
        <v>0</v>
      </c>
    </row>
    <row r="202" spans="1:28" s="678" customFormat="1" ht="18.75" customHeight="1">
      <c r="A202" s="438"/>
      <c r="B202" s="1265" t="s">
        <v>439</v>
      </c>
      <c r="C202" s="1329"/>
      <c r="D202" s="1329"/>
      <c r="E202" s="1329"/>
      <c r="F202" s="1330"/>
      <c r="G202" s="439">
        <f>G11+G25+G69</f>
        <v>550000</v>
      </c>
      <c r="H202" s="439">
        <f aca="true" t="shared" si="69" ref="H202:AB202">H11+H25+H69</f>
        <v>2050000</v>
      </c>
      <c r="I202" s="439">
        <f t="shared" si="69"/>
        <v>1050000</v>
      </c>
      <c r="J202" s="439">
        <f t="shared" si="69"/>
        <v>500000</v>
      </c>
      <c r="K202" s="439">
        <f t="shared" si="69"/>
        <v>550000</v>
      </c>
      <c r="L202" s="439">
        <f t="shared" si="69"/>
        <v>540000</v>
      </c>
      <c r="M202" s="439">
        <f t="shared" si="69"/>
        <v>690000</v>
      </c>
      <c r="N202" s="439">
        <f t="shared" si="69"/>
        <v>500000</v>
      </c>
      <c r="O202" s="439">
        <f t="shared" si="69"/>
        <v>700000</v>
      </c>
      <c r="P202" s="439">
        <f t="shared" si="69"/>
        <v>0</v>
      </c>
      <c r="Q202" s="439">
        <f t="shared" si="69"/>
        <v>0</v>
      </c>
      <c r="R202" s="439">
        <f t="shared" si="69"/>
        <v>0</v>
      </c>
      <c r="S202" s="439">
        <f t="shared" si="69"/>
        <v>0</v>
      </c>
      <c r="T202" s="439">
        <f t="shared" si="69"/>
        <v>0</v>
      </c>
      <c r="U202" s="439">
        <f t="shared" si="69"/>
        <v>0</v>
      </c>
      <c r="V202" s="439">
        <f t="shared" si="69"/>
        <v>0</v>
      </c>
      <c r="W202" s="439">
        <f t="shared" si="69"/>
        <v>0</v>
      </c>
      <c r="X202" s="439">
        <f t="shared" si="69"/>
        <v>0</v>
      </c>
      <c r="Y202" s="439">
        <f t="shared" si="69"/>
        <v>0</v>
      </c>
      <c r="Z202" s="439">
        <f t="shared" si="69"/>
        <v>0</v>
      </c>
      <c r="AA202" s="439">
        <f t="shared" si="69"/>
        <v>0</v>
      </c>
      <c r="AB202" s="439">
        <f t="shared" si="69"/>
        <v>0</v>
      </c>
    </row>
    <row r="203" spans="1:28" s="678" customFormat="1" ht="18.75" customHeight="1">
      <c r="A203" s="440"/>
      <c r="B203" s="1315" t="s">
        <v>440</v>
      </c>
      <c r="C203" s="1316"/>
      <c r="D203" s="1316"/>
      <c r="E203" s="1316"/>
      <c r="F203" s="1317"/>
      <c r="G203" s="441">
        <f>G44</f>
        <v>500000</v>
      </c>
      <c r="H203" s="441">
        <f aca="true" t="shared" si="70" ref="H203:AB203">H44</f>
        <v>927000</v>
      </c>
      <c r="I203" s="441">
        <f t="shared" si="70"/>
        <v>820000</v>
      </c>
      <c r="J203" s="441">
        <f t="shared" si="70"/>
        <v>825000</v>
      </c>
      <c r="K203" s="441">
        <f t="shared" si="70"/>
        <v>850000</v>
      </c>
      <c r="L203" s="441">
        <f t="shared" si="70"/>
        <v>400000</v>
      </c>
      <c r="M203" s="441">
        <f t="shared" si="70"/>
        <v>1000000</v>
      </c>
      <c r="N203" s="441">
        <f t="shared" si="70"/>
        <v>1000000</v>
      </c>
      <c r="O203" s="441">
        <f t="shared" si="70"/>
        <v>2500000</v>
      </c>
      <c r="P203" s="441">
        <f t="shared" si="70"/>
        <v>0</v>
      </c>
      <c r="Q203" s="441">
        <f t="shared" si="70"/>
        <v>0</v>
      </c>
      <c r="R203" s="441">
        <f t="shared" si="70"/>
        <v>0</v>
      </c>
      <c r="S203" s="441">
        <f t="shared" si="70"/>
        <v>0</v>
      </c>
      <c r="T203" s="441">
        <f t="shared" si="70"/>
        <v>0</v>
      </c>
      <c r="U203" s="441">
        <f t="shared" si="70"/>
        <v>0</v>
      </c>
      <c r="V203" s="441">
        <f t="shared" si="70"/>
        <v>0</v>
      </c>
      <c r="W203" s="441">
        <f t="shared" si="70"/>
        <v>0</v>
      </c>
      <c r="X203" s="441">
        <f t="shared" si="70"/>
        <v>0</v>
      </c>
      <c r="Y203" s="441">
        <f t="shared" si="70"/>
        <v>0</v>
      </c>
      <c r="Z203" s="441">
        <f t="shared" si="70"/>
        <v>0</v>
      </c>
      <c r="AA203" s="441">
        <f t="shared" si="70"/>
        <v>0</v>
      </c>
      <c r="AB203" s="441">
        <f t="shared" si="70"/>
        <v>0</v>
      </c>
    </row>
    <row r="204" spans="1:28" s="678" customFormat="1" ht="33" customHeight="1" thickBot="1">
      <c r="A204" s="442"/>
      <c r="B204" s="1318" t="s">
        <v>507</v>
      </c>
      <c r="C204" s="1319"/>
      <c r="D204" s="1319"/>
      <c r="E204" s="1319"/>
      <c r="F204" s="1320"/>
      <c r="G204" s="466" t="s">
        <v>277</v>
      </c>
      <c r="H204" s="466" t="s">
        <v>88</v>
      </c>
      <c r="I204" s="466" t="s">
        <v>89</v>
      </c>
      <c r="J204" s="466" t="s">
        <v>90</v>
      </c>
      <c r="K204" s="466" t="s">
        <v>238</v>
      </c>
      <c r="L204" s="466" t="s">
        <v>506</v>
      </c>
      <c r="M204" s="466" t="s">
        <v>536</v>
      </c>
      <c r="N204" s="466" t="s">
        <v>536</v>
      </c>
      <c r="O204" s="756"/>
      <c r="P204" s="448" t="s">
        <v>277</v>
      </c>
      <c r="Q204" s="467" t="s">
        <v>277</v>
      </c>
      <c r="R204" s="467" t="s">
        <v>277</v>
      </c>
      <c r="S204" s="466" t="s">
        <v>277</v>
      </c>
      <c r="T204" s="514" t="s">
        <v>277</v>
      </c>
      <c r="U204" s="466" t="s">
        <v>277</v>
      </c>
      <c r="V204" s="468" t="s">
        <v>277</v>
      </c>
      <c r="W204" s="466" t="s">
        <v>277</v>
      </c>
      <c r="X204" s="514" t="s">
        <v>277</v>
      </c>
      <c r="Y204" s="466" t="s">
        <v>277</v>
      </c>
      <c r="Z204" s="469" t="s">
        <v>277</v>
      </c>
      <c r="AA204" s="466" t="s">
        <v>277</v>
      </c>
      <c r="AB204" s="466" t="s">
        <v>277</v>
      </c>
    </row>
    <row r="205" spans="1:28" s="677" customFormat="1" ht="18.75" customHeight="1" thickBot="1">
      <c r="A205" s="111" t="s">
        <v>104</v>
      </c>
      <c r="B205" s="1283" t="s">
        <v>441</v>
      </c>
      <c r="C205" s="1284"/>
      <c r="D205" s="1284"/>
      <c r="E205" s="1284"/>
      <c r="F205" s="1285"/>
      <c r="G205" s="112">
        <f aca="true" t="shared" si="71" ref="G205:AA205">G74+G103</f>
        <v>11240000</v>
      </c>
      <c r="H205" s="112">
        <f t="shared" si="71"/>
        <v>8000000</v>
      </c>
      <c r="I205" s="112">
        <f t="shared" si="71"/>
        <v>11068000</v>
      </c>
      <c r="J205" s="112">
        <f t="shared" si="71"/>
        <v>13640000</v>
      </c>
      <c r="K205" s="112">
        <f>K74+K103</f>
        <v>11450000</v>
      </c>
      <c r="L205" s="112">
        <f>L74+L103</f>
        <v>11000000</v>
      </c>
      <c r="M205" s="112">
        <f>M74+M103</f>
        <v>11100000</v>
      </c>
      <c r="N205" s="112">
        <f>N74+N103</f>
        <v>11950000</v>
      </c>
      <c r="O205" s="112">
        <f>O74+O103</f>
        <v>14280000</v>
      </c>
      <c r="P205" s="371">
        <f t="shared" si="71"/>
        <v>0</v>
      </c>
      <c r="Q205" s="373">
        <f t="shared" si="71"/>
        <v>0</v>
      </c>
      <c r="R205" s="435">
        <f t="shared" si="71"/>
        <v>0</v>
      </c>
      <c r="S205" s="112">
        <f t="shared" si="71"/>
        <v>0</v>
      </c>
      <c r="T205" s="371">
        <f t="shared" si="71"/>
        <v>0</v>
      </c>
      <c r="U205" s="373">
        <f t="shared" si="71"/>
        <v>0</v>
      </c>
      <c r="V205" s="435">
        <f t="shared" si="71"/>
        <v>0</v>
      </c>
      <c r="W205" s="112">
        <f t="shared" si="71"/>
        <v>0</v>
      </c>
      <c r="X205" s="371">
        <f t="shared" si="71"/>
        <v>0</v>
      </c>
      <c r="Y205" s="373">
        <f t="shared" si="71"/>
        <v>0</v>
      </c>
      <c r="Z205" s="434">
        <f t="shared" si="71"/>
        <v>0</v>
      </c>
      <c r="AA205" s="112">
        <f t="shared" si="71"/>
        <v>0</v>
      </c>
      <c r="AB205" s="112">
        <f aca="true" t="shared" si="72" ref="AB205:AB213">P205+T205+X205</f>
        <v>0</v>
      </c>
    </row>
    <row r="206" spans="1:28" s="677" customFormat="1" ht="18.75" customHeight="1" thickBot="1">
      <c r="A206" s="111" t="s">
        <v>51</v>
      </c>
      <c r="B206" s="1283" t="s">
        <v>453</v>
      </c>
      <c r="C206" s="1284"/>
      <c r="D206" s="1284"/>
      <c r="E206" s="1284"/>
      <c r="F206" s="1285"/>
      <c r="G206" s="112">
        <f aca="true" t="shared" si="73" ref="G206:AA206">G78+G117</f>
        <v>400000</v>
      </c>
      <c r="H206" s="112">
        <f t="shared" si="73"/>
        <v>750000</v>
      </c>
      <c r="I206" s="112">
        <f t="shared" si="73"/>
        <v>1661000</v>
      </c>
      <c r="J206" s="112">
        <f t="shared" si="73"/>
        <v>900000</v>
      </c>
      <c r="K206" s="112">
        <f>K78+K117</f>
        <v>900000</v>
      </c>
      <c r="L206" s="112">
        <f>L78+L117</f>
        <v>900000</v>
      </c>
      <c r="M206" s="112">
        <f>M78+M117</f>
        <v>1000000</v>
      </c>
      <c r="N206" s="112">
        <f>N78+N117</f>
        <v>1000000</v>
      </c>
      <c r="O206" s="112">
        <f>O78+O117</f>
        <v>1500000</v>
      </c>
      <c r="P206" s="371">
        <f t="shared" si="73"/>
        <v>0</v>
      </c>
      <c r="Q206" s="373">
        <f t="shared" si="73"/>
        <v>0</v>
      </c>
      <c r="R206" s="435">
        <f t="shared" si="73"/>
        <v>0</v>
      </c>
      <c r="S206" s="112">
        <f t="shared" si="73"/>
        <v>0</v>
      </c>
      <c r="T206" s="371">
        <f t="shared" si="73"/>
        <v>0</v>
      </c>
      <c r="U206" s="373">
        <f t="shared" si="73"/>
        <v>0</v>
      </c>
      <c r="V206" s="435">
        <f t="shared" si="73"/>
        <v>0</v>
      </c>
      <c r="W206" s="112">
        <f t="shared" si="73"/>
        <v>0</v>
      </c>
      <c r="X206" s="371">
        <f t="shared" si="73"/>
        <v>0</v>
      </c>
      <c r="Y206" s="373">
        <f t="shared" si="73"/>
        <v>0</v>
      </c>
      <c r="Z206" s="434">
        <f t="shared" si="73"/>
        <v>0</v>
      </c>
      <c r="AA206" s="112">
        <f t="shared" si="73"/>
        <v>0</v>
      </c>
      <c r="AB206" s="112">
        <f t="shared" si="72"/>
        <v>0</v>
      </c>
    </row>
    <row r="207" spans="1:28" s="677" customFormat="1" ht="18.75" customHeight="1" thickBot="1">
      <c r="A207" s="309" t="s">
        <v>464</v>
      </c>
      <c r="B207" s="1283" t="s">
        <v>409</v>
      </c>
      <c r="C207" s="1284"/>
      <c r="D207" s="1284"/>
      <c r="E207" s="1284"/>
      <c r="F207" s="1285"/>
      <c r="G207" s="112">
        <f aca="true" t="shared" si="74" ref="G207:AA207">G99</f>
        <v>150000</v>
      </c>
      <c r="H207" s="112">
        <f t="shared" si="74"/>
        <v>170000</v>
      </c>
      <c r="I207" s="112">
        <f t="shared" si="74"/>
        <v>175000</v>
      </c>
      <c r="J207" s="112">
        <f t="shared" si="74"/>
        <v>125000</v>
      </c>
      <c r="K207" s="112">
        <f t="shared" si="74"/>
        <v>150000</v>
      </c>
      <c r="L207" s="112">
        <f t="shared" si="74"/>
        <v>100000</v>
      </c>
      <c r="M207" s="112">
        <f t="shared" si="74"/>
        <v>100000</v>
      </c>
      <c r="N207" s="112">
        <f t="shared" si="74"/>
        <v>100000</v>
      </c>
      <c r="O207" s="112">
        <f t="shared" si="74"/>
        <v>100000</v>
      </c>
      <c r="P207" s="371">
        <f t="shared" si="74"/>
        <v>0</v>
      </c>
      <c r="Q207" s="373">
        <f t="shared" si="74"/>
        <v>0</v>
      </c>
      <c r="R207" s="435">
        <f t="shared" si="74"/>
        <v>0</v>
      </c>
      <c r="S207" s="112">
        <f>S99</f>
        <v>0</v>
      </c>
      <c r="T207" s="371">
        <f t="shared" si="74"/>
        <v>0</v>
      </c>
      <c r="U207" s="373">
        <f t="shared" si="74"/>
        <v>0</v>
      </c>
      <c r="V207" s="435">
        <f t="shared" si="74"/>
        <v>0</v>
      </c>
      <c r="W207" s="112">
        <f t="shared" si="74"/>
        <v>0</v>
      </c>
      <c r="X207" s="371">
        <f t="shared" si="74"/>
        <v>0</v>
      </c>
      <c r="Y207" s="373">
        <f t="shared" si="74"/>
        <v>0</v>
      </c>
      <c r="Z207" s="434">
        <f t="shared" si="74"/>
        <v>0</v>
      </c>
      <c r="AA207" s="112">
        <f t="shared" si="74"/>
        <v>0</v>
      </c>
      <c r="AB207" s="112">
        <f t="shared" si="72"/>
        <v>0</v>
      </c>
    </row>
    <row r="208" spans="1:28" s="677" customFormat="1" ht="18.75" customHeight="1" thickBot="1">
      <c r="A208" s="111" t="s">
        <v>106</v>
      </c>
      <c r="B208" s="1283" t="s">
        <v>442</v>
      </c>
      <c r="C208" s="1284"/>
      <c r="D208" s="1284"/>
      <c r="E208" s="1284"/>
      <c r="F208" s="1285"/>
      <c r="G208" s="112">
        <f aca="true" t="shared" si="75" ref="G208:AA208">G107</f>
        <v>700000</v>
      </c>
      <c r="H208" s="112">
        <f t="shared" si="75"/>
        <v>790000</v>
      </c>
      <c r="I208" s="112">
        <f t="shared" si="75"/>
        <v>820000</v>
      </c>
      <c r="J208" s="112">
        <f t="shared" si="75"/>
        <v>600000</v>
      </c>
      <c r="K208" s="112">
        <f t="shared" si="75"/>
        <v>2000000</v>
      </c>
      <c r="L208" s="112">
        <f t="shared" si="75"/>
        <v>300000</v>
      </c>
      <c r="M208" s="112">
        <f t="shared" si="75"/>
        <v>300000</v>
      </c>
      <c r="N208" s="112">
        <f t="shared" si="75"/>
        <v>100000</v>
      </c>
      <c r="O208" s="112">
        <f t="shared" si="75"/>
        <v>100000</v>
      </c>
      <c r="P208" s="371">
        <f t="shared" si="75"/>
        <v>0</v>
      </c>
      <c r="Q208" s="373">
        <f t="shared" si="75"/>
        <v>0</v>
      </c>
      <c r="R208" s="435">
        <f t="shared" si="75"/>
        <v>0</v>
      </c>
      <c r="S208" s="112">
        <f>S107</f>
        <v>0</v>
      </c>
      <c r="T208" s="371">
        <f t="shared" si="75"/>
        <v>0</v>
      </c>
      <c r="U208" s="373">
        <f t="shared" si="75"/>
        <v>0</v>
      </c>
      <c r="V208" s="435">
        <f t="shared" si="75"/>
        <v>0</v>
      </c>
      <c r="W208" s="112">
        <f t="shared" si="75"/>
        <v>0</v>
      </c>
      <c r="X208" s="371">
        <f t="shared" si="75"/>
        <v>0</v>
      </c>
      <c r="Y208" s="373">
        <f t="shared" si="75"/>
        <v>0</v>
      </c>
      <c r="Z208" s="434">
        <f t="shared" si="75"/>
        <v>0</v>
      </c>
      <c r="AA208" s="112">
        <f t="shared" si="75"/>
        <v>0</v>
      </c>
      <c r="AB208" s="112">
        <f t="shared" si="72"/>
        <v>0</v>
      </c>
    </row>
    <row r="209" spans="1:28" s="677" customFormat="1" ht="18.75" customHeight="1" thickBot="1">
      <c r="A209" s="111" t="s">
        <v>105</v>
      </c>
      <c r="B209" s="1283" t="s">
        <v>466</v>
      </c>
      <c r="C209" s="1284"/>
      <c r="D209" s="1284"/>
      <c r="E209" s="1284"/>
      <c r="F209" s="1285"/>
      <c r="G209" s="112">
        <f aca="true" t="shared" si="76" ref="G209:AA209">G113</f>
        <v>200000</v>
      </c>
      <c r="H209" s="112">
        <f t="shared" si="76"/>
        <v>230000</v>
      </c>
      <c r="I209" s="112">
        <f t="shared" si="76"/>
        <v>0</v>
      </c>
      <c r="J209" s="112">
        <f>J113</f>
        <v>0</v>
      </c>
      <c r="K209" s="112">
        <f>K113</f>
        <v>0</v>
      </c>
      <c r="L209" s="112">
        <f>L113</f>
        <v>0</v>
      </c>
      <c r="M209" s="112">
        <f>M113</f>
        <v>0</v>
      </c>
      <c r="N209" s="112">
        <f>N113</f>
        <v>0</v>
      </c>
      <c r="O209" s="757"/>
      <c r="P209" s="371">
        <f t="shared" si="76"/>
        <v>0</v>
      </c>
      <c r="Q209" s="373">
        <f t="shared" si="76"/>
        <v>0</v>
      </c>
      <c r="R209" s="435">
        <f t="shared" si="76"/>
        <v>0</v>
      </c>
      <c r="S209" s="112">
        <f>S113</f>
        <v>0</v>
      </c>
      <c r="T209" s="371">
        <f t="shared" si="76"/>
        <v>0</v>
      </c>
      <c r="U209" s="373">
        <f t="shared" si="76"/>
        <v>0</v>
      </c>
      <c r="V209" s="435">
        <f t="shared" si="76"/>
        <v>0</v>
      </c>
      <c r="W209" s="112">
        <f t="shared" si="76"/>
        <v>0</v>
      </c>
      <c r="X209" s="371">
        <f t="shared" si="76"/>
        <v>0</v>
      </c>
      <c r="Y209" s="373">
        <f t="shared" si="76"/>
        <v>0</v>
      </c>
      <c r="Z209" s="434">
        <f t="shared" si="76"/>
        <v>0</v>
      </c>
      <c r="AA209" s="112">
        <f t="shared" si="76"/>
        <v>0</v>
      </c>
      <c r="AB209" s="112">
        <f t="shared" si="72"/>
        <v>0</v>
      </c>
    </row>
    <row r="210" spans="1:28" s="677" customFormat="1" ht="18.75" customHeight="1" thickBot="1">
      <c r="A210" s="111" t="s">
        <v>471</v>
      </c>
      <c r="B210" s="1283" t="s">
        <v>410</v>
      </c>
      <c r="C210" s="1284"/>
      <c r="D210" s="1284"/>
      <c r="E210" s="1284"/>
      <c r="F210" s="1285"/>
      <c r="G210" s="112">
        <f aca="true" t="shared" si="77" ref="G210:AA210">G121</f>
        <v>0</v>
      </c>
      <c r="H210" s="112">
        <f t="shared" si="77"/>
        <v>200000</v>
      </c>
      <c r="I210" s="112">
        <f t="shared" si="77"/>
        <v>10000</v>
      </c>
      <c r="J210" s="112">
        <f>J121</f>
        <v>10000</v>
      </c>
      <c r="K210" s="112">
        <f>K121</f>
        <v>0</v>
      </c>
      <c r="L210" s="112">
        <f>L121</f>
        <v>0</v>
      </c>
      <c r="M210" s="112">
        <f>M121</f>
        <v>0</v>
      </c>
      <c r="N210" s="112">
        <f>N121</f>
        <v>0</v>
      </c>
      <c r="O210" s="757"/>
      <c r="P210" s="371">
        <f t="shared" si="77"/>
        <v>0</v>
      </c>
      <c r="Q210" s="373">
        <f t="shared" si="77"/>
        <v>0</v>
      </c>
      <c r="R210" s="435">
        <f t="shared" si="77"/>
        <v>0</v>
      </c>
      <c r="S210" s="112">
        <f>S121</f>
        <v>0</v>
      </c>
      <c r="T210" s="371">
        <f t="shared" si="77"/>
        <v>0</v>
      </c>
      <c r="U210" s="373">
        <f t="shared" si="77"/>
        <v>0</v>
      </c>
      <c r="V210" s="435">
        <f t="shared" si="77"/>
        <v>0</v>
      </c>
      <c r="W210" s="112">
        <f t="shared" si="77"/>
        <v>0</v>
      </c>
      <c r="X210" s="371">
        <f t="shared" si="77"/>
        <v>0</v>
      </c>
      <c r="Y210" s="373">
        <f t="shared" si="77"/>
        <v>0</v>
      </c>
      <c r="Z210" s="434">
        <f t="shared" si="77"/>
        <v>0</v>
      </c>
      <c r="AA210" s="112">
        <f t="shared" si="77"/>
        <v>0</v>
      </c>
      <c r="AB210" s="112">
        <f t="shared" si="72"/>
        <v>0</v>
      </c>
    </row>
    <row r="211" spans="1:28" s="677" customFormat="1" ht="18.75" customHeight="1" thickBot="1">
      <c r="A211" s="309" t="s">
        <v>464</v>
      </c>
      <c r="B211" s="1283" t="s">
        <v>537</v>
      </c>
      <c r="C211" s="1284"/>
      <c r="D211" s="1284"/>
      <c r="E211" s="1284"/>
      <c r="F211" s="1285"/>
      <c r="G211" s="112">
        <f>G33</f>
        <v>0</v>
      </c>
      <c r="H211" s="112">
        <f aca="true" t="shared" si="78" ref="H211:AB211">H33</f>
        <v>0</v>
      </c>
      <c r="I211" s="112">
        <f t="shared" si="78"/>
        <v>0</v>
      </c>
      <c r="J211" s="112">
        <f t="shared" si="78"/>
        <v>0</v>
      </c>
      <c r="K211" s="112">
        <f t="shared" si="78"/>
        <v>0</v>
      </c>
      <c r="L211" s="112">
        <f t="shared" si="78"/>
        <v>0</v>
      </c>
      <c r="M211" s="112">
        <f t="shared" si="78"/>
        <v>400000</v>
      </c>
      <c r="N211" s="112">
        <f t="shared" si="78"/>
        <v>400000</v>
      </c>
      <c r="O211" s="112">
        <f t="shared" si="78"/>
        <v>450000</v>
      </c>
      <c r="P211" s="112">
        <f t="shared" si="78"/>
        <v>0</v>
      </c>
      <c r="Q211" s="112">
        <f t="shared" si="78"/>
        <v>0</v>
      </c>
      <c r="R211" s="112">
        <f t="shared" si="78"/>
        <v>0</v>
      </c>
      <c r="S211" s="112">
        <f t="shared" si="78"/>
        <v>0</v>
      </c>
      <c r="T211" s="112">
        <f t="shared" si="78"/>
        <v>0</v>
      </c>
      <c r="U211" s="112">
        <f t="shared" si="78"/>
        <v>0</v>
      </c>
      <c r="V211" s="112">
        <f t="shared" si="78"/>
        <v>0</v>
      </c>
      <c r="W211" s="112">
        <f t="shared" si="78"/>
        <v>0</v>
      </c>
      <c r="X211" s="112">
        <f t="shared" si="78"/>
        <v>0</v>
      </c>
      <c r="Y211" s="112">
        <f t="shared" si="78"/>
        <v>0</v>
      </c>
      <c r="Z211" s="112">
        <f t="shared" si="78"/>
        <v>0</v>
      </c>
      <c r="AA211" s="112">
        <f t="shared" si="78"/>
        <v>0</v>
      </c>
      <c r="AB211" s="112">
        <f t="shared" si="78"/>
        <v>0</v>
      </c>
    </row>
    <row r="212" spans="1:28" s="677" customFormat="1" ht="18.75" customHeight="1" thickBot="1">
      <c r="A212" s="111" t="s">
        <v>107</v>
      </c>
      <c r="B212" s="1283" t="s">
        <v>411</v>
      </c>
      <c r="C212" s="1284"/>
      <c r="D212" s="1284"/>
      <c r="E212" s="1284"/>
      <c r="F212" s="1285"/>
      <c r="G212" s="112">
        <f aca="true" t="shared" si="79" ref="G212:AA212">G125</f>
        <v>800000</v>
      </c>
      <c r="H212" s="112">
        <f t="shared" si="79"/>
        <v>700000</v>
      </c>
      <c r="I212" s="112">
        <f t="shared" si="79"/>
        <v>735000</v>
      </c>
      <c r="J212" s="112">
        <f t="shared" si="79"/>
        <v>750000</v>
      </c>
      <c r="K212" s="112">
        <f t="shared" si="79"/>
        <v>500000</v>
      </c>
      <c r="L212" s="112">
        <f t="shared" si="79"/>
        <v>900000</v>
      </c>
      <c r="M212" s="112">
        <f t="shared" si="79"/>
        <v>2500000</v>
      </c>
      <c r="N212" s="112">
        <f t="shared" si="79"/>
        <v>750000</v>
      </c>
      <c r="O212" s="112">
        <f t="shared" si="79"/>
        <v>2000</v>
      </c>
      <c r="P212" s="371">
        <f t="shared" si="79"/>
        <v>0</v>
      </c>
      <c r="Q212" s="373">
        <f t="shared" si="79"/>
        <v>0</v>
      </c>
      <c r="R212" s="435">
        <f t="shared" si="79"/>
        <v>0</v>
      </c>
      <c r="S212" s="112">
        <f t="shared" si="79"/>
        <v>0</v>
      </c>
      <c r="T212" s="371">
        <f t="shared" si="79"/>
        <v>0</v>
      </c>
      <c r="U212" s="373">
        <f t="shared" si="79"/>
        <v>0</v>
      </c>
      <c r="V212" s="435">
        <f t="shared" si="79"/>
        <v>0</v>
      </c>
      <c r="W212" s="112">
        <f t="shared" si="79"/>
        <v>0</v>
      </c>
      <c r="X212" s="371">
        <f t="shared" si="79"/>
        <v>0</v>
      </c>
      <c r="Y212" s="373">
        <f t="shared" si="79"/>
        <v>0</v>
      </c>
      <c r="Z212" s="434">
        <f t="shared" si="79"/>
        <v>0</v>
      </c>
      <c r="AA212" s="112">
        <f t="shared" si="79"/>
        <v>0</v>
      </c>
      <c r="AB212" s="112">
        <f t="shared" si="72"/>
        <v>0</v>
      </c>
    </row>
    <row r="213" spans="1:28" s="677" customFormat="1" ht="18" customHeight="1" thickBot="1">
      <c r="A213" s="111" t="s">
        <v>412</v>
      </c>
      <c r="B213" s="1283" t="s">
        <v>413</v>
      </c>
      <c r="C213" s="1284"/>
      <c r="D213" s="1284"/>
      <c r="E213" s="1284"/>
      <c r="F213" s="1285"/>
      <c r="G213" s="112">
        <f aca="true" t="shared" si="80" ref="G213:AA213">G147+G183</f>
        <v>3693000</v>
      </c>
      <c r="H213" s="112">
        <f t="shared" si="80"/>
        <v>4337000</v>
      </c>
      <c r="I213" s="112">
        <f t="shared" si="80"/>
        <v>2705000</v>
      </c>
      <c r="J213" s="112">
        <f t="shared" si="80"/>
        <v>310000</v>
      </c>
      <c r="K213" s="112">
        <f>K147+K183</f>
        <v>10000</v>
      </c>
      <c r="L213" s="112">
        <f>L147+L183</f>
        <v>3510000</v>
      </c>
      <c r="M213" s="112">
        <f>M147+M183</f>
        <v>3510000</v>
      </c>
      <c r="N213" s="112">
        <f>N147+N183</f>
        <v>4000000</v>
      </c>
      <c r="O213" s="112">
        <f>O147+O183</f>
        <v>100000</v>
      </c>
      <c r="P213" s="371">
        <f t="shared" si="80"/>
        <v>0</v>
      </c>
      <c r="Q213" s="373">
        <f t="shared" si="80"/>
        <v>0</v>
      </c>
      <c r="R213" s="435">
        <f t="shared" si="80"/>
        <v>0</v>
      </c>
      <c r="S213" s="112">
        <f t="shared" si="80"/>
        <v>0</v>
      </c>
      <c r="T213" s="371">
        <f t="shared" si="80"/>
        <v>0</v>
      </c>
      <c r="U213" s="373">
        <f t="shared" si="80"/>
        <v>0</v>
      </c>
      <c r="V213" s="435">
        <f t="shared" si="80"/>
        <v>0</v>
      </c>
      <c r="W213" s="112">
        <f t="shared" si="80"/>
        <v>0</v>
      </c>
      <c r="X213" s="371">
        <f t="shared" si="80"/>
        <v>0</v>
      </c>
      <c r="Y213" s="373">
        <f t="shared" si="80"/>
        <v>0</v>
      </c>
      <c r="Z213" s="434">
        <f t="shared" si="80"/>
        <v>0</v>
      </c>
      <c r="AA213" s="112">
        <f t="shared" si="80"/>
        <v>0</v>
      </c>
      <c r="AB213" s="112">
        <f t="shared" si="72"/>
        <v>0</v>
      </c>
    </row>
    <row r="214" spans="1:28" s="745" customFormat="1" ht="18.75" customHeight="1" hidden="1">
      <c r="A214" s="305" t="s">
        <v>416</v>
      </c>
      <c r="B214" s="1258" t="s">
        <v>417</v>
      </c>
      <c r="C214" s="1313"/>
      <c r="D214" s="1313"/>
      <c r="E214" s="1313"/>
      <c r="F214" s="1314"/>
      <c r="G214" s="306">
        <f aca="true" t="shared" si="81" ref="G214:W214">SUM(G215:G227)</f>
        <v>843000</v>
      </c>
      <c r="H214" s="306">
        <f t="shared" si="81"/>
        <v>687000</v>
      </c>
      <c r="I214" s="306">
        <f t="shared" si="81"/>
        <v>85000</v>
      </c>
      <c r="J214" s="306">
        <f t="shared" si="81"/>
        <v>0</v>
      </c>
      <c r="K214" s="306">
        <f>SUM(K215:K227)</f>
        <v>0</v>
      </c>
      <c r="L214" s="306">
        <f>SUM(L215:L227)</f>
        <v>0</v>
      </c>
      <c r="M214" s="306">
        <f>SUM(M215:M227)</f>
        <v>0</v>
      </c>
      <c r="N214" s="306">
        <f>SUM(N215:N227)</f>
        <v>0</v>
      </c>
      <c r="O214" s="758"/>
      <c r="P214" s="443">
        <f t="shared" si="81"/>
        <v>0</v>
      </c>
      <c r="Q214" s="444">
        <f t="shared" si="81"/>
        <v>0</v>
      </c>
      <c r="R214" s="446">
        <f t="shared" si="81"/>
        <v>0</v>
      </c>
      <c r="S214" s="306">
        <f t="shared" si="81"/>
        <v>0</v>
      </c>
      <c r="T214" s="443">
        <f t="shared" si="81"/>
        <v>0</v>
      </c>
      <c r="U214" s="444">
        <f t="shared" si="81"/>
        <v>0</v>
      </c>
      <c r="V214" s="446">
        <f t="shared" si="81"/>
        <v>0</v>
      </c>
      <c r="W214" s="306">
        <f t="shared" si="81"/>
        <v>0</v>
      </c>
      <c r="X214" s="443">
        <f>SUM(X215:X227)</f>
        <v>0</v>
      </c>
      <c r="Y214" s="444">
        <f>SUM(Y215:Y227)</f>
        <v>0</v>
      </c>
      <c r="Z214" s="445">
        <f>SUM(Z215:Z227)</f>
        <v>0</v>
      </c>
      <c r="AA214" s="306">
        <f>SUM(AA215:AA227)</f>
        <v>0</v>
      </c>
      <c r="AB214" s="306">
        <f>SUM(AB215:AB227)</f>
        <v>0</v>
      </c>
    </row>
    <row r="215" spans="1:28" s="745" customFormat="1" ht="18.75" customHeight="1" hidden="1">
      <c r="A215" s="679"/>
      <c r="B215" s="1265" t="s">
        <v>443</v>
      </c>
      <c r="C215" s="1266"/>
      <c r="D215" s="1266"/>
      <c r="E215" s="1266"/>
      <c r="F215" s="1267"/>
      <c r="G215" s="759">
        <v>150000</v>
      </c>
      <c r="H215" s="759">
        <v>369000</v>
      </c>
      <c r="I215" s="759">
        <v>0</v>
      </c>
      <c r="J215" s="759">
        <v>0</v>
      </c>
      <c r="K215" s="759">
        <v>0</v>
      </c>
      <c r="L215" s="759">
        <v>0</v>
      </c>
      <c r="M215" s="759">
        <v>0</v>
      </c>
      <c r="N215" s="759">
        <v>0</v>
      </c>
      <c r="O215" s="760"/>
      <c r="P215" s="761">
        <v>0</v>
      </c>
      <c r="Q215" s="762">
        <v>0</v>
      </c>
      <c r="R215" s="763">
        <f aca="true" t="shared" si="82" ref="R215:R232">P215-Q215</f>
        <v>0</v>
      </c>
      <c r="S215" s="759">
        <v>0</v>
      </c>
      <c r="T215" s="761">
        <v>0</v>
      </c>
      <c r="U215" s="762">
        <v>0</v>
      </c>
      <c r="V215" s="763">
        <f>T215-U215</f>
        <v>0</v>
      </c>
      <c r="W215" s="759">
        <v>0</v>
      </c>
      <c r="X215" s="761">
        <v>0</v>
      </c>
      <c r="Y215" s="762">
        <v>0</v>
      </c>
      <c r="Z215" s="764">
        <f aca="true" t="shared" si="83" ref="Z215:Z235">X215-Y215</f>
        <v>0</v>
      </c>
      <c r="AA215" s="759">
        <v>0</v>
      </c>
      <c r="AB215" s="23">
        <f aca="true" t="shared" si="84" ref="AB215:AB235">P215+T215+X215</f>
        <v>0</v>
      </c>
    </row>
    <row r="216" spans="1:28" s="745" customFormat="1" ht="18.75" customHeight="1" hidden="1">
      <c r="A216" s="679"/>
      <c r="B216" s="1265" t="s">
        <v>456</v>
      </c>
      <c r="C216" s="1266"/>
      <c r="D216" s="1266"/>
      <c r="E216" s="1266"/>
      <c r="F216" s="1267"/>
      <c r="G216" s="759">
        <v>165000</v>
      </c>
      <c r="H216" s="759">
        <v>90000</v>
      </c>
      <c r="I216" s="759">
        <v>0</v>
      </c>
      <c r="J216" s="759">
        <v>0</v>
      </c>
      <c r="K216" s="759">
        <v>0</v>
      </c>
      <c r="L216" s="759">
        <v>0</v>
      </c>
      <c r="M216" s="759">
        <v>0</v>
      </c>
      <c r="N216" s="759">
        <v>0</v>
      </c>
      <c r="O216" s="760"/>
      <c r="P216" s="761">
        <v>0</v>
      </c>
      <c r="Q216" s="762">
        <v>0</v>
      </c>
      <c r="R216" s="763">
        <f t="shared" si="82"/>
        <v>0</v>
      </c>
      <c r="S216" s="759">
        <v>0</v>
      </c>
      <c r="T216" s="761">
        <v>0</v>
      </c>
      <c r="U216" s="762">
        <v>0</v>
      </c>
      <c r="V216" s="763">
        <f aca="true" t="shared" si="85" ref="V216:V232">T216-U216</f>
        <v>0</v>
      </c>
      <c r="W216" s="759">
        <v>0</v>
      </c>
      <c r="X216" s="761">
        <v>0</v>
      </c>
      <c r="Y216" s="762">
        <v>0</v>
      </c>
      <c r="Z216" s="764">
        <f t="shared" si="83"/>
        <v>0</v>
      </c>
      <c r="AA216" s="759">
        <v>0</v>
      </c>
      <c r="AB216" s="23">
        <f t="shared" si="84"/>
        <v>0</v>
      </c>
    </row>
    <row r="217" spans="1:28" s="745" customFormat="1" ht="18.75" customHeight="1" hidden="1">
      <c r="A217" s="679"/>
      <c r="B217" s="1265" t="s">
        <v>444</v>
      </c>
      <c r="C217" s="1266"/>
      <c r="D217" s="1266"/>
      <c r="E217" s="1266"/>
      <c r="F217" s="1267"/>
      <c r="G217" s="759">
        <v>4000</v>
      </c>
      <c r="H217" s="759">
        <v>0</v>
      </c>
      <c r="I217" s="759">
        <v>0</v>
      </c>
      <c r="J217" s="759">
        <v>0</v>
      </c>
      <c r="K217" s="759">
        <v>0</v>
      </c>
      <c r="L217" s="759">
        <v>0</v>
      </c>
      <c r="M217" s="759">
        <v>0</v>
      </c>
      <c r="N217" s="759">
        <v>0</v>
      </c>
      <c r="O217" s="760"/>
      <c r="P217" s="761">
        <v>0</v>
      </c>
      <c r="Q217" s="762">
        <v>0</v>
      </c>
      <c r="R217" s="763">
        <f t="shared" si="82"/>
        <v>0</v>
      </c>
      <c r="S217" s="759">
        <v>0</v>
      </c>
      <c r="T217" s="761">
        <v>0</v>
      </c>
      <c r="U217" s="762">
        <v>0</v>
      </c>
      <c r="V217" s="763">
        <f t="shared" si="85"/>
        <v>0</v>
      </c>
      <c r="W217" s="759">
        <v>0</v>
      </c>
      <c r="X217" s="761">
        <v>0</v>
      </c>
      <c r="Y217" s="762">
        <v>0</v>
      </c>
      <c r="Z217" s="764">
        <f t="shared" si="83"/>
        <v>0</v>
      </c>
      <c r="AA217" s="759">
        <v>0</v>
      </c>
      <c r="AB217" s="23">
        <f t="shared" si="84"/>
        <v>0</v>
      </c>
    </row>
    <row r="218" spans="1:28" s="745" customFormat="1" ht="18.75" customHeight="1" hidden="1">
      <c r="A218" s="679"/>
      <c r="B218" s="1265" t="s">
        <v>445</v>
      </c>
      <c r="C218" s="1266"/>
      <c r="D218" s="1266"/>
      <c r="E218" s="1266"/>
      <c r="F218" s="1267"/>
      <c r="G218" s="759">
        <v>21000</v>
      </c>
      <c r="H218" s="759">
        <v>0</v>
      </c>
      <c r="I218" s="759">
        <v>0</v>
      </c>
      <c r="J218" s="759">
        <v>0</v>
      </c>
      <c r="K218" s="759">
        <v>0</v>
      </c>
      <c r="L218" s="759">
        <v>0</v>
      </c>
      <c r="M218" s="759">
        <v>0</v>
      </c>
      <c r="N218" s="759">
        <v>0</v>
      </c>
      <c r="O218" s="760"/>
      <c r="P218" s="761">
        <v>0</v>
      </c>
      <c r="Q218" s="762">
        <v>0</v>
      </c>
      <c r="R218" s="763">
        <f t="shared" si="82"/>
        <v>0</v>
      </c>
      <c r="S218" s="759">
        <v>0</v>
      </c>
      <c r="T218" s="761">
        <v>0</v>
      </c>
      <c r="U218" s="762">
        <v>0</v>
      </c>
      <c r="V218" s="763">
        <f t="shared" si="85"/>
        <v>0</v>
      </c>
      <c r="W218" s="759">
        <v>0</v>
      </c>
      <c r="X218" s="761">
        <v>0</v>
      </c>
      <c r="Y218" s="762">
        <v>0</v>
      </c>
      <c r="Z218" s="764">
        <f t="shared" si="83"/>
        <v>0</v>
      </c>
      <c r="AA218" s="759">
        <v>0</v>
      </c>
      <c r="AB218" s="23">
        <f t="shared" si="84"/>
        <v>0</v>
      </c>
    </row>
    <row r="219" spans="1:28" s="745" customFormat="1" ht="18.75" customHeight="1" hidden="1">
      <c r="A219" s="679"/>
      <c r="B219" s="1265" t="s">
        <v>86</v>
      </c>
      <c r="C219" s="1266"/>
      <c r="D219" s="1266"/>
      <c r="E219" s="1266"/>
      <c r="F219" s="1267"/>
      <c r="G219" s="759">
        <v>10000</v>
      </c>
      <c r="H219" s="759">
        <v>0</v>
      </c>
      <c r="I219" s="759">
        <v>0</v>
      </c>
      <c r="J219" s="759">
        <v>0</v>
      </c>
      <c r="K219" s="759">
        <v>0</v>
      </c>
      <c r="L219" s="759">
        <v>0</v>
      </c>
      <c r="M219" s="759">
        <v>0</v>
      </c>
      <c r="N219" s="759">
        <v>0</v>
      </c>
      <c r="O219" s="760"/>
      <c r="P219" s="761">
        <v>0</v>
      </c>
      <c r="Q219" s="762">
        <v>0</v>
      </c>
      <c r="R219" s="763">
        <f t="shared" si="82"/>
        <v>0</v>
      </c>
      <c r="S219" s="759">
        <v>0</v>
      </c>
      <c r="T219" s="761">
        <v>0</v>
      </c>
      <c r="U219" s="762">
        <v>0</v>
      </c>
      <c r="V219" s="763">
        <f t="shared" si="85"/>
        <v>0</v>
      </c>
      <c r="W219" s="759">
        <v>0</v>
      </c>
      <c r="X219" s="761">
        <v>0</v>
      </c>
      <c r="Y219" s="762">
        <v>0</v>
      </c>
      <c r="Z219" s="764">
        <f t="shared" si="83"/>
        <v>0</v>
      </c>
      <c r="AA219" s="759">
        <v>0</v>
      </c>
      <c r="AB219" s="23">
        <f t="shared" si="84"/>
        <v>0</v>
      </c>
    </row>
    <row r="220" spans="1:28" s="745" customFormat="1" ht="18.75" customHeight="1" hidden="1">
      <c r="A220" s="679"/>
      <c r="B220" s="1265" t="s">
        <v>446</v>
      </c>
      <c r="C220" s="1266"/>
      <c r="D220" s="1266"/>
      <c r="E220" s="1266"/>
      <c r="F220" s="1267"/>
      <c r="G220" s="759">
        <v>35000</v>
      </c>
      <c r="H220" s="759">
        <v>0</v>
      </c>
      <c r="I220" s="759">
        <v>0</v>
      </c>
      <c r="J220" s="759">
        <v>0</v>
      </c>
      <c r="K220" s="759">
        <v>0</v>
      </c>
      <c r="L220" s="759">
        <v>0</v>
      </c>
      <c r="M220" s="759">
        <v>0</v>
      </c>
      <c r="N220" s="759">
        <v>0</v>
      </c>
      <c r="O220" s="760"/>
      <c r="P220" s="761">
        <v>0</v>
      </c>
      <c r="Q220" s="762">
        <v>0</v>
      </c>
      <c r="R220" s="763">
        <f t="shared" si="82"/>
        <v>0</v>
      </c>
      <c r="S220" s="759">
        <v>0</v>
      </c>
      <c r="T220" s="761">
        <v>0</v>
      </c>
      <c r="U220" s="762">
        <v>0</v>
      </c>
      <c r="V220" s="763">
        <f t="shared" si="85"/>
        <v>0</v>
      </c>
      <c r="W220" s="759">
        <v>0</v>
      </c>
      <c r="X220" s="761">
        <v>0</v>
      </c>
      <c r="Y220" s="762">
        <v>0</v>
      </c>
      <c r="Z220" s="764">
        <f t="shared" si="83"/>
        <v>0</v>
      </c>
      <c r="AA220" s="759">
        <v>0</v>
      </c>
      <c r="AB220" s="23">
        <f t="shared" si="84"/>
        <v>0</v>
      </c>
    </row>
    <row r="221" spans="1:28" s="745" customFormat="1" ht="18.75" customHeight="1" hidden="1">
      <c r="A221" s="679"/>
      <c r="B221" s="1265" t="s">
        <v>447</v>
      </c>
      <c r="C221" s="1266"/>
      <c r="D221" s="1266"/>
      <c r="E221" s="1266"/>
      <c r="F221" s="1267"/>
      <c r="G221" s="759">
        <v>51000</v>
      </c>
      <c r="H221" s="759">
        <v>120000</v>
      </c>
      <c r="I221" s="759">
        <v>0</v>
      </c>
      <c r="J221" s="759">
        <v>0</v>
      </c>
      <c r="K221" s="759">
        <v>0</v>
      </c>
      <c r="L221" s="759">
        <v>0</v>
      </c>
      <c r="M221" s="759">
        <v>0</v>
      </c>
      <c r="N221" s="759">
        <v>0</v>
      </c>
      <c r="O221" s="760"/>
      <c r="P221" s="761">
        <v>0</v>
      </c>
      <c r="Q221" s="762">
        <v>0</v>
      </c>
      <c r="R221" s="763">
        <f t="shared" si="82"/>
        <v>0</v>
      </c>
      <c r="S221" s="759">
        <v>0</v>
      </c>
      <c r="T221" s="761">
        <v>0</v>
      </c>
      <c r="U221" s="762">
        <v>0</v>
      </c>
      <c r="V221" s="763">
        <f t="shared" si="85"/>
        <v>0</v>
      </c>
      <c r="W221" s="759">
        <v>0</v>
      </c>
      <c r="X221" s="761">
        <v>0</v>
      </c>
      <c r="Y221" s="762">
        <v>0</v>
      </c>
      <c r="Z221" s="764">
        <f t="shared" si="83"/>
        <v>0</v>
      </c>
      <c r="AA221" s="759">
        <v>0</v>
      </c>
      <c r="AB221" s="23">
        <f t="shared" si="84"/>
        <v>0</v>
      </c>
    </row>
    <row r="222" spans="1:28" s="745" customFormat="1" ht="18.75" customHeight="1" hidden="1">
      <c r="A222" s="679"/>
      <c r="B222" s="1265" t="s">
        <v>448</v>
      </c>
      <c r="C222" s="1266"/>
      <c r="D222" s="1266"/>
      <c r="E222" s="1266"/>
      <c r="F222" s="1267"/>
      <c r="G222" s="759">
        <v>34000</v>
      </c>
      <c r="H222" s="759">
        <v>0</v>
      </c>
      <c r="I222" s="759">
        <v>0</v>
      </c>
      <c r="J222" s="759">
        <v>0</v>
      </c>
      <c r="K222" s="759">
        <v>0</v>
      </c>
      <c r="L222" s="759">
        <v>0</v>
      </c>
      <c r="M222" s="759">
        <v>0</v>
      </c>
      <c r="N222" s="759">
        <v>0</v>
      </c>
      <c r="O222" s="760"/>
      <c r="P222" s="761">
        <v>0</v>
      </c>
      <c r="Q222" s="762">
        <v>0</v>
      </c>
      <c r="R222" s="763">
        <f t="shared" si="82"/>
        <v>0</v>
      </c>
      <c r="S222" s="759">
        <v>0</v>
      </c>
      <c r="T222" s="761">
        <v>0</v>
      </c>
      <c r="U222" s="762">
        <v>0</v>
      </c>
      <c r="V222" s="763">
        <f t="shared" si="85"/>
        <v>0</v>
      </c>
      <c r="W222" s="759">
        <v>0</v>
      </c>
      <c r="X222" s="761">
        <v>0</v>
      </c>
      <c r="Y222" s="762">
        <v>0</v>
      </c>
      <c r="Z222" s="764">
        <f t="shared" si="83"/>
        <v>0</v>
      </c>
      <c r="AA222" s="759">
        <v>0</v>
      </c>
      <c r="AB222" s="23">
        <f t="shared" si="84"/>
        <v>0</v>
      </c>
    </row>
    <row r="223" spans="1:28" s="745" customFormat="1" ht="18.75" customHeight="1" hidden="1">
      <c r="A223" s="679"/>
      <c r="B223" s="1265" t="s">
        <v>449</v>
      </c>
      <c r="C223" s="1266"/>
      <c r="D223" s="1266"/>
      <c r="E223" s="1266"/>
      <c r="F223" s="1267"/>
      <c r="G223" s="759">
        <v>22000</v>
      </c>
      <c r="H223" s="759">
        <v>0</v>
      </c>
      <c r="I223" s="759">
        <v>0</v>
      </c>
      <c r="J223" s="759">
        <v>0</v>
      </c>
      <c r="K223" s="759">
        <v>0</v>
      </c>
      <c r="L223" s="759">
        <v>0</v>
      </c>
      <c r="M223" s="759">
        <v>0</v>
      </c>
      <c r="N223" s="759">
        <v>0</v>
      </c>
      <c r="O223" s="760"/>
      <c r="P223" s="761">
        <v>0</v>
      </c>
      <c r="Q223" s="762">
        <v>0</v>
      </c>
      <c r="R223" s="763">
        <f t="shared" si="82"/>
        <v>0</v>
      </c>
      <c r="S223" s="759">
        <v>0</v>
      </c>
      <c r="T223" s="761">
        <v>0</v>
      </c>
      <c r="U223" s="762">
        <v>0</v>
      </c>
      <c r="V223" s="763">
        <f t="shared" si="85"/>
        <v>0</v>
      </c>
      <c r="W223" s="759">
        <v>0</v>
      </c>
      <c r="X223" s="761">
        <v>0</v>
      </c>
      <c r="Y223" s="762">
        <v>0</v>
      </c>
      <c r="Z223" s="764">
        <f t="shared" si="83"/>
        <v>0</v>
      </c>
      <c r="AA223" s="759">
        <v>0</v>
      </c>
      <c r="AB223" s="23">
        <f t="shared" si="84"/>
        <v>0</v>
      </c>
    </row>
    <row r="224" spans="1:28" s="745" customFormat="1" ht="18.75" customHeight="1" hidden="1">
      <c r="A224" s="679"/>
      <c r="B224" s="1265" t="s">
        <v>87</v>
      </c>
      <c r="C224" s="1266"/>
      <c r="D224" s="1266"/>
      <c r="E224" s="1266"/>
      <c r="F224" s="1267"/>
      <c r="G224" s="759">
        <v>130000</v>
      </c>
      <c r="H224" s="759">
        <v>0</v>
      </c>
      <c r="I224" s="759">
        <v>0</v>
      </c>
      <c r="J224" s="759">
        <v>0</v>
      </c>
      <c r="K224" s="759">
        <v>0</v>
      </c>
      <c r="L224" s="759">
        <v>0</v>
      </c>
      <c r="M224" s="759">
        <v>0</v>
      </c>
      <c r="N224" s="759">
        <v>0</v>
      </c>
      <c r="O224" s="760"/>
      <c r="P224" s="761">
        <v>0</v>
      </c>
      <c r="Q224" s="762">
        <v>0</v>
      </c>
      <c r="R224" s="763">
        <f t="shared" si="82"/>
        <v>0</v>
      </c>
      <c r="S224" s="759">
        <v>0</v>
      </c>
      <c r="T224" s="761">
        <v>0</v>
      </c>
      <c r="U224" s="762">
        <v>0</v>
      </c>
      <c r="V224" s="763">
        <f t="shared" si="85"/>
        <v>0</v>
      </c>
      <c r="W224" s="759">
        <v>0</v>
      </c>
      <c r="X224" s="761">
        <v>0</v>
      </c>
      <c r="Y224" s="762">
        <v>0</v>
      </c>
      <c r="Z224" s="764">
        <f t="shared" si="83"/>
        <v>0</v>
      </c>
      <c r="AA224" s="759">
        <v>0</v>
      </c>
      <c r="AB224" s="23">
        <f t="shared" si="84"/>
        <v>0</v>
      </c>
    </row>
    <row r="225" spans="1:28" s="745" customFormat="1" ht="18.75" customHeight="1" hidden="1">
      <c r="A225" s="679"/>
      <c r="B225" s="1265" t="s">
        <v>450</v>
      </c>
      <c r="C225" s="1266"/>
      <c r="D225" s="1266"/>
      <c r="E225" s="1266"/>
      <c r="F225" s="1267"/>
      <c r="G225" s="759">
        <v>76000</v>
      </c>
      <c r="H225" s="759">
        <v>0</v>
      </c>
      <c r="I225" s="759">
        <v>0</v>
      </c>
      <c r="J225" s="759">
        <v>0</v>
      </c>
      <c r="K225" s="759">
        <v>0</v>
      </c>
      <c r="L225" s="759">
        <v>0</v>
      </c>
      <c r="M225" s="759">
        <v>0</v>
      </c>
      <c r="N225" s="759">
        <v>0</v>
      </c>
      <c r="O225" s="760"/>
      <c r="P225" s="761">
        <v>0</v>
      </c>
      <c r="Q225" s="762">
        <v>0</v>
      </c>
      <c r="R225" s="763">
        <f t="shared" si="82"/>
        <v>0</v>
      </c>
      <c r="S225" s="759">
        <v>0</v>
      </c>
      <c r="T225" s="761">
        <v>0</v>
      </c>
      <c r="U225" s="762">
        <v>0</v>
      </c>
      <c r="V225" s="763">
        <f t="shared" si="85"/>
        <v>0</v>
      </c>
      <c r="W225" s="759">
        <v>0</v>
      </c>
      <c r="X225" s="761">
        <v>0</v>
      </c>
      <c r="Y225" s="762">
        <v>0</v>
      </c>
      <c r="Z225" s="764">
        <f t="shared" si="83"/>
        <v>0</v>
      </c>
      <c r="AA225" s="759">
        <v>0</v>
      </c>
      <c r="AB225" s="23">
        <f t="shared" si="84"/>
        <v>0</v>
      </c>
    </row>
    <row r="226" spans="1:28" s="745" customFormat="1" ht="18.75" customHeight="1" hidden="1" thickBot="1">
      <c r="A226" s="679"/>
      <c r="B226" s="1265" t="s">
        <v>451</v>
      </c>
      <c r="C226" s="1266"/>
      <c r="D226" s="1266"/>
      <c r="E226" s="1266"/>
      <c r="F226" s="1267"/>
      <c r="G226" s="759">
        <v>40000</v>
      </c>
      <c r="H226" s="759">
        <v>0</v>
      </c>
      <c r="I226" s="759">
        <v>0</v>
      </c>
      <c r="J226" s="759">
        <v>0</v>
      </c>
      <c r="K226" s="759">
        <v>0</v>
      </c>
      <c r="L226" s="759">
        <v>0</v>
      </c>
      <c r="M226" s="759">
        <v>0</v>
      </c>
      <c r="N226" s="759">
        <v>0</v>
      </c>
      <c r="O226" s="760"/>
      <c r="P226" s="761">
        <v>0</v>
      </c>
      <c r="Q226" s="762">
        <v>0</v>
      </c>
      <c r="R226" s="763">
        <f t="shared" si="82"/>
        <v>0</v>
      </c>
      <c r="S226" s="759">
        <v>0</v>
      </c>
      <c r="T226" s="761">
        <v>0</v>
      </c>
      <c r="U226" s="762">
        <v>0</v>
      </c>
      <c r="V226" s="763">
        <f t="shared" si="85"/>
        <v>0</v>
      </c>
      <c r="W226" s="759">
        <v>0</v>
      </c>
      <c r="X226" s="761">
        <v>0</v>
      </c>
      <c r="Y226" s="762">
        <v>0</v>
      </c>
      <c r="Z226" s="764">
        <f t="shared" si="83"/>
        <v>0</v>
      </c>
      <c r="AA226" s="759">
        <v>0</v>
      </c>
      <c r="AB226" s="23">
        <f t="shared" si="84"/>
        <v>0</v>
      </c>
    </row>
    <row r="227" spans="1:28" s="745" customFormat="1" ht="18.75" customHeight="1" hidden="1">
      <c r="A227" s="679"/>
      <c r="B227" s="1265" t="s">
        <v>455</v>
      </c>
      <c r="C227" s="1266"/>
      <c r="D227" s="1266"/>
      <c r="E227" s="1266"/>
      <c r="F227" s="1267"/>
      <c r="G227" s="759">
        <v>105000</v>
      </c>
      <c r="H227" s="759">
        <v>108000</v>
      </c>
      <c r="I227" s="759">
        <v>85000</v>
      </c>
      <c r="J227" s="759">
        <v>0</v>
      </c>
      <c r="K227" s="759">
        <v>0</v>
      </c>
      <c r="L227" s="759">
        <v>0</v>
      </c>
      <c r="M227" s="759">
        <v>0</v>
      </c>
      <c r="N227" s="759">
        <v>0</v>
      </c>
      <c r="O227" s="760"/>
      <c r="P227" s="761">
        <v>0</v>
      </c>
      <c r="Q227" s="762">
        <v>0</v>
      </c>
      <c r="R227" s="763">
        <f t="shared" si="82"/>
        <v>0</v>
      </c>
      <c r="S227" s="759">
        <v>0</v>
      </c>
      <c r="T227" s="761">
        <v>0</v>
      </c>
      <c r="U227" s="762">
        <v>0</v>
      </c>
      <c r="V227" s="763">
        <f t="shared" si="85"/>
        <v>0</v>
      </c>
      <c r="W227" s="759">
        <v>0</v>
      </c>
      <c r="X227" s="761">
        <v>0</v>
      </c>
      <c r="Y227" s="762">
        <v>0</v>
      </c>
      <c r="Z227" s="764">
        <f t="shared" si="83"/>
        <v>0</v>
      </c>
      <c r="AA227" s="759">
        <v>0</v>
      </c>
      <c r="AB227" s="23">
        <f t="shared" si="84"/>
        <v>0</v>
      </c>
    </row>
    <row r="228" spans="1:28" s="455" customFormat="1" ht="18.75" customHeight="1" hidden="1">
      <c r="A228" s="305" t="s">
        <v>418</v>
      </c>
      <c r="B228" s="1258" t="s">
        <v>419</v>
      </c>
      <c r="C228" s="1253"/>
      <c r="D228" s="1253"/>
      <c r="E228" s="1253"/>
      <c r="F228" s="1254"/>
      <c r="G228" s="450">
        <v>0</v>
      </c>
      <c r="H228" s="450">
        <v>900000</v>
      </c>
      <c r="I228" s="450">
        <v>525000</v>
      </c>
      <c r="J228" s="450">
        <f>J148+J160+J169+J178</f>
        <v>300000</v>
      </c>
      <c r="K228" s="450">
        <f>K148+K160+K169+K178</f>
        <v>0</v>
      </c>
      <c r="L228" s="450">
        <f>L148+L160+L169+L178</f>
        <v>3500000</v>
      </c>
      <c r="M228" s="450">
        <f>M148+M160+M169+M178</f>
        <v>1200000</v>
      </c>
      <c r="N228" s="450">
        <f>N148+N160+N169+N178</f>
        <v>1125000</v>
      </c>
      <c r="O228" s="450"/>
      <c r="P228" s="451">
        <v>0</v>
      </c>
      <c r="Q228" s="452">
        <v>0</v>
      </c>
      <c r="R228" s="453">
        <f t="shared" si="82"/>
        <v>0</v>
      </c>
      <c r="S228" s="450">
        <v>0</v>
      </c>
      <c r="T228" s="451">
        <v>0</v>
      </c>
      <c r="U228" s="452">
        <v>0</v>
      </c>
      <c r="V228" s="453">
        <f t="shared" si="85"/>
        <v>0</v>
      </c>
      <c r="W228" s="450">
        <v>0</v>
      </c>
      <c r="X228" s="451">
        <v>0</v>
      </c>
      <c r="Y228" s="452">
        <v>0</v>
      </c>
      <c r="Z228" s="454">
        <f t="shared" si="83"/>
        <v>0</v>
      </c>
      <c r="AA228" s="450">
        <v>0</v>
      </c>
      <c r="AB228" s="450">
        <f t="shared" si="84"/>
        <v>0</v>
      </c>
    </row>
    <row r="229" spans="1:28" s="455" customFormat="1" ht="18.75" customHeight="1" hidden="1">
      <c r="A229" s="307" t="s">
        <v>414</v>
      </c>
      <c r="B229" s="1259" t="s">
        <v>415</v>
      </c>
      <c r="C229" s="1260"/>
      <c r="D229" s="1260"/>
      <c r="E229" s="1260"/>
      <c r="F229" s="1261"/>
      <c r="G229" s="680">
        <v>2500000</v>
      </c>
      <c r="H229" s="680">
        <v>2500000</v>
      </c>
      <c r="I229" s="680">
        <v>2085000</v>
      </c>
      <c r="J229" s="680">
        <v>0</v>
      </c>
      <c r="K229" s="680">
        <v>0</v>
      </c>
      <c r="L229" s="680">
        <v>0</v>
      </c>
      <c r="M229" s="680">
        <v>0</v>
      </c>
      <c r="N229" s="680">
        <v>0</v>
      </c>
      <c r="O229" s="765"/>
      <c r="P229" s="681">
        <v>0</v>
      </c>
      <c r="Q229" s="682">
        <v>0</v>
      </c>
      <c r="R229" s="683">
        <f t="shared" si="82"/>
        <v>0</v>
      </c>
      <c r="S229" s="680">
        <v>0</v>
      </c>
      <c r="T229" s="681">
        <v>0</v>
      </c>
      <c r="U229" s="682">
        <v>0</v>
      </c>
      <c r="V229" s="683">
        <f t="shared" si="85"/>
        <v>0</v>
      </c>
      <c r="W229" s="680">
        <v>0</v>
      </c>
      <c r="X229" s="681">
        <v>0</v>
      </c>
      <c r="Y229" s="682">
        <v>0</v>
      </c>
      <c r="Z229" s="684">
        <f t="shared" si="83"/>
        <v>0</v>
      </c>
      <c r="AA229" s="680">
        <v>0</v>
      </c>
      <c r="AB229" s="450">
        <f t="shared" si="84"/>
        <v>0</v>
      </c>
    </row>
    <row r="230" spans="1:28" s="455" customFormat="1" ht="18.75" customHeight="1" hidden="1">
      <c r="A230" s="449" t="s">
        <v>464</v>
      </c>
      <c r="B230" s="1252" t="s">
        <v>457</v>
      </c>
      <c r="C230" s="1253"/>
      <c r="D230" s="1253"/>
      <c r="E230" s="1253"/>
      <c r="F230" s="1254"/>
      <c r="G230" s="456">
        <v>350000</v>
      </c>
      <c r="H230" s="456">
        <v>250000</v>
      </c>
      <c r="I230" s="456">
        <f aca="true" t="shared" si="86" ref="I230:Q230">I185</f>
        <v>10000</v>
      </c>
      <c r="J230" s="456">
        <f t="shared" si="86"/>
        <v>10000</v>
      </c>
      <c r="K230" s="456">
        <f t="shared" si="86"/>
        <v>10000</v>
      </c>
      <c r="L230" s="456">
        <f t="shared" si="86"/>
        <v>10000</v>
      </c>
      <c r="M230" s="456">
        <f>M185</f>
        <v>10000</v>
      </c>
      <c r="N230" s="456">
        <f>N185</f>
        <v>11000</v>
      </c>
      <c r="O230" s="766"/>
      <c r="P230" s="457">
        <f t="shared" si="86"/>
        <v>0</v>
      </c>
      <c r="Q230" s="458">
        <f t="shared" si="86"/>
        <v>0</v>
      </c>
      <c r="R230" s="459">
        <f t="shared" si="82"/>
        <v>0</v>
      </c>
      <c r="S230" s="456">
        <v>0</v>
      </c>
      <c r="T230" s="457">
        <f>T185</f>
        <v>0</v>
      </c>
      <c r="U230" s="458">
        <f>U185</f>
        <v>0</v>
      </c>
      <c r="V230" s="459">
        <f t="shared" si="85"/>
        <v>0</v>
      </c>
      <c r="W230" s="680">
        <v>0</v>
      </c>
      <c r="X230" s="457">
        <f>X185</f>
        <v>0</v>
      </c>
      <c r="Y230" s="458">
        <f>Y185</f>
        <v>0</v>
      </c>
      <c r="Z230" s="460">
        <f t="shared" si="83"/>
        <v>0</v>
      </c>
      <c r="AA230" s="456">
        <f>AA185</f>
        <v>0</v>
      </c>
      <c r="AB230" s="450">
        <f t="shared" si="84"/>
        <v>0</v>
      </c>
    </row>
    <row r="231" spans="1:28" s="685" customFormat="1" ht="18.75" customHeight="1">
      <c r="A231" s="305" t="s">
        <v>503</v>
      </c>
      <c r="B231" s="1252" t="s">
        <v>502</v>
      </c>
      <c r="C231" s="1253"/>
      <c r="D231" s="1253"/>
      <c r="E231" s="1253"/>
      <c r="F231" s="1254"/>
      <c r="G231" s="456">
        <v>0</v>
      </c>
      <c r="H231" s="456">
        <v>0</v>
      </c>
      <c r="I231" s="456">
        <v>0</v>
      </c>
      <c r="J231" s="456">
        <v>0</v>
      </c>
      <c r="K231" s="456">
        <v>0</v>
      </c>
      <c r="L231" s="456">
        <f>L147</f>
        <v>3500000</v>
      </c>
      <c r="M231" s="456">
        <f aca="true" t="shared" si="87" ref="M231:AB231">M147</f>
        <v>3500000</v>
      </c>
      <c r="N231" s="456">
        <f t="shared" si="87"/>
        <v>3989000</v>
      </c>
      <c r="O231" s="456">
        <f t="shared" si="87"/>
        <v>100000</v>
      </c>
      <c r="P231" s="456">
        <f t="shared" si="87"/>
        <v>0</v>
      </c>
      <c r="Q231" s="456">
        <f t="shared" si="87"/>
        <v>0</v>
      </c>
      <c r="R231" s="456">
        <f t="shared" si="87"/>
        <v>0</v>
      </c>
      <c r="S231" s="456">
        <f t="shared" si="87"/>
        <v>0</v>
      </c>
      <c r="T231" s="456">
        <f t="shared" si="87"/>
        <v>0</v>
      </c>
      <c r="U231" s="456">
        <f t="shared" si="87"/>
        <v>0</v>
      </c>
      <c r="V231" s="456">
        <f t="shared" si="87"/>
        <v>0</v>
      </c>
      <c r="W231" s="456">
        <f t="shared" si="87"/>
        <v>0</v>
      </c>
      <c r="X231" s="456">
        <f t="shared" si="87"/>
        <v>0</v>
      </c>
      <c r="Y231" s="456">
        <f t="shared" si="87"/>
        <v>0</v>
      </c>
      <c r="Z231" s="456">
        <f t="shared" si="87"/>
        <v>0</v>
      </c>
      <c r="AA231" s="456">
        <f t="shared" si="87"/>
        <v>0</v>
      </c>
      <c r="AB231" s="456">
        <f t="shared" si="87"/>
        <v>0</v>
      </c>
    </row>
    <row r="232" spans="1:28" s="685" customFormat="1" ht="18.75" customHeight="1">
      <c r="A232" s="308" t="s">
        <v>464</v>
      </c>
      <c r="B232" s="1252"/>
      <c r="C232" s="1253"/>
      <c r="D232" s="1253"/>
      <c r="E232" s="1253"/>
      <c r="F232" s="1254"/>
      <c r="G232" s="456">
        <v>0</v>
      </c>
      <c r="H232" s="456">
        <v>0</v>
      </c>
      <c r="I232" s="456">
        <v>0</v>
      </c>
      <c r="J232" s="456">
        <v>0</v>
      </c>
      <c r="K232" s="456">
        <v>0</v>
      </c>
      <c r="L232" s="456">
        <v>0</v>
      </c>
      <c r="M232" s="456">
        <v>0</v>
      </c>
      <c r="N232" s="456">
        <v>0</v>
      </c>
      <c r="O232" s="766"/>
      <c r="P232" s="457">
        <v>0</v>
      </c>
      <c r="Q232" s="458">
        <v>0</v>
      </c>
      <c r="R232" s="459">
        <f t="shared" si="82"/>
        <v>0</v>
      </c>
      <c r="S232" s="456">
        <v>0</v>
      </c>
      <c r="T232" s="457">
        <v>0</v>
      </c>
      <c r="U232" s="458">
        <v>0</v>
      </c>
      <c r="V232" s="459">
        <f t="shared" si="85"/>
        <v>0</v>
      </c>
      <c r="W232" s="680">
        <v>0</v>
      </c>
      <c r="X232" s="457">
        <v>0</v>
      </c>
      <c r="Y232" s="458">
        <v>0</v>
      </c>
      <c r="Z232" s="460">
        <f t="shared" si="83"/>
        <v>0</v>
      </c>
      <c r="AA232" s="456">
        <v>0</v>
      </c>
      <c r="AB232" s="450">
        <f t="shared" si="84"/>
        <v>0</v>
      </c>
    </row>
    <row r="233" spans="1:28" s="685" customFormat="1" ht="18.75" customHeight="1">
      <c r="A233" s="308" t="s">
        <v>464</v>
      </c>
      <c r="B233" s="1252"/>
      <c r="C233" s="1253"/>
      <c r="D233" s="1253"/>
      <c r="E233" s="1253"/>
      <c r="F233" s="1254"/>
      <c r="G233" s="456">
        <v>0</v>
      </c>
      <c r="H233" s="456">
        <v>0</v>
      </c>
      <c r="I233" s="456">
        <v>0</v>
      </c>
      <c r="J233" s="456">
        <v>0</v>
      </c>
      <c r="K233" s="456">
        <v>0</v>
      </c>
      <c r="L233" s="456">
        <v>0</v>
      </c>
      <c r="M233" s="456">
        <v>0</v>
      </c>
      <c r="N233" s="456">
        <v>0</v>
      </c>
      <c r="O233" s="766"/>
      <c r="P233" s="457">
        <v>0</v>
      </c>
      <c r="Q233" s="458">
        <v>0</v>
      </c>
      <c r="R233" s="459">
        <f>P233-Q233</f>
        <v>0</v>
      </c>
      <c r="S233" s="456">
        <v>0</v>
      </c>
      <c r="T233" s="457">
        <v>0</v>
      </c>
      <c r="U233" s="458">
        <v>0</v>
      </c>
      <c r="V233" s="459">
        <f>T233-U233</f>
        <v>0</v>
      </c>
      <c r="W233" s="680">
        <v>0</v>
      </c>
      <c r="X233" s="457">
        <v>0</v>
      </c>
      <c r="Y233" s="458">
        <v>0</v>
      </c>
      <c r="Z233" s="460">
        <f>X233-Y233</f>
        <v>0</v>
      </c>
      <c r="AA233" s="456">
        <v>0</v>
      </c>
      <c r="AB233" s="450">
        <f t="shared" si="84"/>
        <v>0</v>
      </c>
    </row>
    <row r="234" spans="1:28" s="685" customFormat="1" ht="18.75" customHeight="1">
      <c r="A234" s="308"/>
      <c r="B234" s="1252"/>
      <c r="C234" s="1253"/>
      <c r="D234" s="1253"/>
      <c r="E234" s="1253"/>
      <c r="F234" s="1254"/>
      <c r="G234" s="456"/>
      <c r="H234" s="456"/>
      <c r="I234" s="456"/>
      <c r="J234" s="456"/>
      <c r="K234" s="456"/>
      <c r="L234" s="456"/>
      <c r="M234" s="456"/>
      <c r="N234" s="456"/>
      <c r="O234" s="766"/>
      <c r="P234" s="457"/>
      <c r="Q234" s="458"/>
      <c r="R234" s="459"/>
      <c r="S234" s="456"/>
      <c r="T234" s="457"/>
      <c r="U234" s="458"/>
      <c r="V234" s="459"/>
      <c r="W234" s="680"/>
      <c r="X234" s="457"/>
      <c r="Y234" s="458">
        <v>0</v>
      </c>
      <c r="Z234" s="460">
        <f t="shared" si="83"/>
        <v>0</v>
      </c>
      <c r="AA234" s="456">
        <v>0</v>
      </c>
      <c r="AB234" s="450">
        <f t="shared" si="84"/>
        <v>0</v>
      </c>
    </row>
    <row r="235" spans="1:28" s="685" customFormat="1" ht="18.75" customHeight="1" thickBot="1">
      <c r="A235" s="447"/>
      <c r="B235" s="1255"/>
      <c r="C235" s="1256"/>
      <c r="D235" s="1256"/>
      <c r="E235" s="1256"/>
      <c r="F235" s="1257"/>
      <c r="G235" s="461"/>
      <c r="H235" s="461"/>
      <c r="I235" s="461"/>
      <c r="J235" s="461"/>
      <c r="K235" s="461"/>
      <c r="L235" s="461"/>
      <c r="M235" s="461"/>
      <c r="N235" s="461"/>
      <c r="O235" s="767"/>
      <c r="P235" s="462"/>
      <c r="Q235" s="463"/>
      <c r="R235" s="464"/>
      <c r="S235" s="461"/>
      <c r="T235" s="462"/>
      <c r="U235" s="463"/>
      <c r="V235" s="464"/>
      <c r="W235" s="686"/>
      <c r="X235" s="462"/>
      <c r="Y235" s="463">
        <v>0</v>
      </c>
      <c r="Z235" s="465">
        <f t="shared" si="83"/>
        <v>0</v>
      </c>
      <c r="AA235" s="461">
        <v>0</v>
      </c>
      <c r="AB235" s="470">
        <f t="shared" si="84"/>
        <v>0</v>
      </c>
    </row>
    <row r="236" spans="1:28" s="745" customFormat="1" ht="12.75">
      <c r="A236" s="768"/>
      <c r="G236" s="754"/>
      <c r="H236" s="754"/>
      <c r="I236" s="754"/>
      <c r="J236" s="754"/>
      <c r="K236" s="754"/>
      <c r="L236" s="754"/>
      <c r="M236" s="754"/>
      <c r="N236" s="754"/>
      <c r="O236" s="754"/>
      <c r="P236" s="754"/>
      <c r="Q236" s="754"/>
      <c r="R236" s="754"/>
      <c r="S236" s="754"/>
      <c r="T236" s="754"/>
      <c r="U236" s="754"/>
      <c r="V236" s="754"/>
      <c r="W236" s="754"/>
      <c r="X236" s="754"/>
      <c r="Y236" s="754"/>
      <c r="Z236" s="754"/>
      <c r="AA236" s="754"/>
      <c r="AB236" s="754"/>
    </row>
    <row r="237" spans="1:28" s="745" customFormat="1" ht="12.75">
      <c r="A237" s="768"/>
      <c r="G237" s="754"/>
      <c r="H237" s="754"/>
      <c r="I237" s="754"/>
      <c r="J237" s="754"/>
      <c r="K237" s="754"/>
      <c r="L237" s="754"/>
      <c r="M237" s="754"/>
      <c r="N237" s="754"/>
      <c r="O237" s="754"/>
      <c r="P237" s="754"/>
      <c r="Q237" s="754"/>
      <c r="R237" s="754"/>
      <c r="S237" s="754"/>
      <c r="T237" s="754"/>
      <c r="U237" s="754"/>
      <c r="V237" s="754"/>
      <c r="W237" s="754"/>
      <c r="X237" s="754"/>
      <c r="Y237" s="754"/>
      <c r="Z237" s="754"/>
      <c r="AA237" s="754"/>
      <c r="AB237" s="754"/>
    </row>
    <row r="238" spans="1:28" s="745" customFormat="1" ht="14.25" customHeight="1">
      <c r="A238" s="1251" t="s">
        <v>452</v>
      </c>
      <c r="B238" s="1251"/>
      <c r="C238" s="1251"/>
      <c r="D238" s="1251"/>
      <c r="E238" s="1251"/>
      <c r="F238" s="1251"/>
      <c r="G238" s="1251"/>
      <c r="H238" s="1251"/>
      <c r="I238" s="1251"/>
      <c r="J238" s="1251"/>
      <c r="K238" s="1251"/>
      <c r="L238" s="1251"/>
      <c r="M238" s="1251"/>
      <c r="N238" s="1251"/>
      <c r="O238" s="1251"/>
      <c r="P238" s="1251"/>
      <c r="Q238" s="1251"/>
      <c r="R238" s="1251"/>
      <c r="S238" s="1251"/>
      <c r="T238" s="1251"/>
      <c r="U238" s="1251"/>
      <c r="V238" s="1251"/>
      <c r="W238" s="1251"/>
      <c r="X238" s="1251"/>
      <c r="Y238" s="1251"/>
      <c r="Z238" s="1251"/>
      <c r="AA238" s="1251"/>
      <c r="AB238" s="1251"/>
    </row>
    <row r="239" spans="1:28" s="745" customFormat="1" ht="12.75">
      <c r="A239" s="768"/>
      <c r="G239" s="754"/>
      <c r="H239" s="754"/>
      <c r="I239" s="754"/>
      <c r="J239" s="754"/>
      <c r="K239" s="754"/>
      <c r="L239" s="754"/>
      <c r="M239" s="754"/>
      <c r="N239" s="754"/>
      <c r="O239" s="754"/>
      <c r="P239" s="754"/>
      <c r="Q239" s="754"/>
      <c r="R239" s="754"/>
      <c r="S239" s="754"/>
      <c r="T239" s="754"/>
      <c r="U239" s="754"/>
      <c r="V239" s="754"/>
      <c r="W239" s="754"/>
      <c r="X239" s="754"/>
      <c r="Y239" s="754"/>
      <c r="Z239" s="754"/>
      <c r="AA239" s="754"/>
      <c r="AB239" s="754"/>
    </row>
    <row r="240" spans="1:28" s="745" customFormat="1" ht="12.75">
      <c r="A240" s="768"/>
      <c r="G240" s="754"/>
      <c r="H240" s="754"/>
      <c r="I240" s="754"/>
      <c r="J240" s="754"/>
      <c r="K240" s="754"/>
      <c r="L240" s="754"/>
      <c r="M240" s="754"/>
      <c r="N240" s="754"/>
      <c r="O240" s="754"/>
      <c r="P240" s="754"/>
      <c r="Q240" s="754"/>
      <c r="R240" s="754"/>
      <c r="S240" s="754"/>
      <c r="T240" s="754"/>
      <c r="U240" s="754"/>
      <c r="V240" s="754"/>
      <c r="W240" s="754"/>
      <c r="X240" s="754"/>
      <c r="Y240" s="754"/>
      <c r="Z240" s="754"/>
      <c r="AA240" s="754"/>
      <c r="AB240" s="754"/>
    </row>
    <row r="241" spans="1:28" s="745" customFormat="1" ht="12.75">
      <c r="A241" s="768"/>
      <c r="G241" s="754"/>
      <c r="H241" s="754"/>
      <c r="I241" s="754"/>
      <c r="J241" s="754"/>
      <c r="K241" s="754"/>
      <c r="L241" s="754"/>
      <c r="M241" s="754"/>
      <c r="N241" s="754"/>
      <c r="O241" s="754"/>
      <c r="P241" s="754"/>
      <c r="Q241" s="754"/>
      <c r="R241" s="754"/>
      <c r="S241" s="754"/>
      <c r="T241" s="754"/>
      <c r="U241" s="754"/>
      <c r="V241" s="754"/>
      <c r="W241" s="754"/>
      <c r="X241" s="754"/>
      <c r="Y241" s="754"/>
      <c r="Z241" s="754"/>
      <c r="AA241" s="754"/>
      <c r="AB241" s="754"/>
    </row>
    <row r="242" spans="1:28" s="745" customFormat="1" ht="12.75">
      <c r="A242" s="768"/>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row>
    <row r="243" spans="1:28" s="745" customFormat="1" ht="12.75">
      <c r="A243" s="768"/>
      <c r="G243" s="754"/>
      <c r="H243" s="754"/>
      <c r="I243" s="754"/>
      <c r="J243" s="754"/>
      <c r="K243" s="754"/>
      <c r="L243" s="754"/>
      <c r="M243" s="754"/>
      <c r="N243" s="754"/>
      <c r="O243" s="754"/>
      <c r="P243" s="754"/>
      <c r="Q243" s="754"/>
      <c r="R243" s="754"/>
      <c r="S243" s="754"/>
      <c r="T243" s="754"/>
      <c r="U243" s="754"/>
      <c r="V243" s="754"/>
      <c r="W243" s="754"/>
      <c r="X243" s="754"/>
      <c r="Y243" s="754"/>
      <c r="Z243" s="754"/>
      <c r="AA243" s="754"/>
      <c r="AB243" s="754"/>
    </row>
    <row r="244" spans="1:28" s="745" customFormat="1" ht="12.75">
      <c r="A244" s="768"/>
      <c r="G244" s="754"/>
      <c r="H244" s="754"/>
      <c r="I244" s="754"/>
      <c r="J244" s="754"/>
      <c r="K244" s="754"/>
      <c r="L244" s="754"/>
      <c r="M244" s="754"/>
      <c r="N244" s="754"/>
      <c r="O244" s="754"/>
      <c r="P244" s="754"/>
      <c r="Q244" s="754"/>
      <c r="R244" s="754"/>
      <c r="S244" s="754"/>
      <c r="T244" s="754"/>
      <c r="U244" s="754"/>
      <c r="V244" s="754"/>
      <c r="W244" s="754"/>
      <c r="X244" s="754"/>
      <c r="Y244" s="754"/>
      <c r="Z244" s="754"/>
      <c r="AA244" s="754"/>
      <c r="AB244" s="754"/>
    </row>
    <row r="245" spans="1:28" s="745" customFormat="1" ht="12.75">
      <c r="A245" s="768"/>
      <c r="G245" s="754"/>
      <c r="H245" s="754"/>
      <c r="I245" s="754"/>
      <c r="J245" s="754"/>
      <c r="K245" s="754"/>
      <c r="L245" s="754"/>
      <c r="M245" s="754"/>
      <c r="N245" s="754"/>
      <c r="O245" s="754"/>
      <c r="P245" s="754"/>
      <c r="Q245" s="754"/>
      <c r="R245" s="754"/>
      <c r="S245" s="754"/>
      <c r="T245" s="754"/>
      <c r="U245" s="754"/>
      <c r="V245" s="754"/>
      <c r="W245" s="754"/>
      <c r="X245" s="754"/>
      <c r="Y245" s="754"/>
      <c r="Z245" s="754"/>
      <c r="AA245" s="754"/>
      <c r="AB245" s="754"/>
    </row>
    <row r="246" spans="1:28" s="745" customFormat="1" ht="12.75">
      <c r="A246" s="768"/>
      <c r="G246" s="754"/>
      <c r="H246" s="754"/>
      <c r="I246" s="754"/>
      <c r="J246" s="754"/>
      <c r="K246" s="754"/>
      <c r="L246" s="754"/>
      <c r="M246" s="754"/>
      <c r="N246" s="754"/>
      <c r="O246" s="754"/>
      <c r="P246" s="754"/>
      <c r="Q246" s="754"/>
      <c r="R246" s="754"/>
      <c r="S246" s="754"/>
      <c r="T246" s="754"/>
      <c r="U246" s="754"/>
      <c r="V246" s="754"/>
      <c r="W246" s="754"/>
      <c r="X246" s="754"/>
      <c r="Y246" s="754"/>
      <c r="Z246" s="754"/>
      <c r="AA246" s="754"/>
      <c r="AB246" s="754"/>
    </row>
    <row r="247" spans="1:28" s="745" customFormat="1" ht="12.75">
      <c r="A247" s="768"/>
      <c r="G247" s="754"/>
      <c r="H247" s="754"/>
      <c r="I247" s="754"/>
      <c r="J247" s="754"/>
      <c r="K247" s="754"/>
      <c r="L247" s="754"/>
      <c r="M247" s="754"/>
      <c r="N247" s="754"/>
      <c r="O247" s="754"/>
      <c r="P247" s="754"/>
      <c r="Q247" s="754"/>
      <c r="R247" s="754"/>
      <c r="S247" s="754"/>
      <c r="T247" s="754"/>
      <c r="U247" s="754"/>
      <c r="V247" s="754"/>
      <c r="W247" s="754"/>
      <c r="X247" s="754"/>
      <c r="Y247" s="754"/>
      <c r="Z247" s="754"/>
      <c r="AA247" s="754"/>
      <c r="AB247" s="754"/>
    </row>
    <row r="248" spans="1:28" s="745" customFormat="1" ht="12.75">
      <c r="A248" s="768"/>
      <c r="G248" s="754"/>
      <c r="H248" s="754"/>
      <c r="I248" s="754"/>
      <c r="J248" s="754"/>
      <c r="K248" s="754"/>
      <c r="L248" s="754"/>
      <c r="M248" s="754"/>
      <c r="N248" s="754"/>
      <c r="O248" s="754"/>
      <c r="P248" s="754"/>
      <c r="Q248" s="754"/>
      <c r="R248" s="754"/>
      <c r="S248" s="754"/>
      <c r="T248" s="754"/>
      <c r="U248" s="754"/>
      <c r="V248" s="754"/>
      <c r="W248" s="754"/>
      <c r="X248" s="754"/>
      <c r="Y248" s="754"/>
      <c r="Z248" s="754"/>
      <c r="AA248" s="754"/>
      <c r="AB248" s="754"/>
    </row>
    <row r="249" spans="1:28" s="745" customFormat="1" ht="12.75">
      <c r="A249" s="768"/>
      <c r="G249" s="754"/>
      <c r="H249" s="754"/>
      <c r="I249" s="754"/>
      <c r="J249" s="754"/>
      <c r="K249" s="754"/>
      <c r="L249" s="754"/>
      <c r="M249" s="754"/>
      <c r="N249" s="754"/>
      <c r="O249" s="754"/>
      <c r="P249" s="754"/>
      <c r="Q249" s="754"/>
      <c r="R249" s="754"/>
      <c r="S249" s="754"/>
      <c r="T249" s="754"/>
      <c r="U249" s="754"/>
      <c r="V249" s="754"/>
      <c r="W249" s="754"/>
      <c r="X249" s="754"/>
      <c r="Y249" s="754"/>
      <c r="Z249" s="754"/>
      <c r="AA249" s="754"/>
      <c r="AB249" s="754"/>
    </row>
    <row r="250" spans="1:28" s="745" customFormat="1" ht="12.75">
      <c r="A250" s="768"/>
      <c r="G250" s="754"/>
      <c r="H250" s="754"/>
      <c r="I250" s="754"/>
      <c r="J250" s="754"/>
      <c r="K250" s="754"/>
      <c r="L250" s="754"/>
      <c r="M250" s="754"/>
      <c r="N250" s="754"/>
      <c r="O250" s="754"/>
      <c r="P250" s="754"/>
      <c r="Q250" s="754"/>
      <c r="R250" s="754"/>
      <c r="S250" s="754"/>
      <c r="T250" s="754"/>
      <c r="U250" s="754"/>
      <c r="V250" s="754"/>
      <c r="W250" s="754"/>
      <c r="X250" s="754"/>
      <c r="Y250" s="754"/>
      <c r="Z250" s="754"/>
      <c r="AA250" s="754"/>
      <c r="AB250" s="754"/>
    </row>
    <row r="251" spans="7:28" s="745" customFormat="1" ht="12.75">
      <c r="G251" s="754"/>
      <c r="H251" s="754"/>
      <c r="I251" s="754"/>
      <c r="J251" s="754"/>
      <c r="K251" s="754"/>
      <c r="L251" s="754"/>
      <c r="M251" s="754"/>
      <c r="N251" s="754"/>
      <c r="O251" s="754"/>
      <c r="P251" s="754"/>
      <c r="Q251" s="754"/>
      <c r="R251" s="754"/>
      <c r="S251" s="754"/>
      <c r="T251" s="754"/>
      <c r="U251" s="754"/>
      <c r="V251" s="754"/>
      <c r="W251" s="754"/>
      <c r="X251" s="754"/>
      <c r="Y251" s="754"/>
      <c r="Z251" s="754"/>
      <c r="AA251" s="754"/>
      <c r="AB251" s="754"/>
    </row>
    <row r="252" spans="7:28" s="745" customFormat="1" ht="12.75">
      <c r="G252" s="754"/>
      <c r="H252" s="754"/>
      <c r="I252" s="754"/>
      <c r="J252" s="754"/>
      <c r="K252" s="754"/>
      <c r="L252" s="754"/>
      <c r="M252" s="754"/>
      <c r="N252" s="754"/>
      <c r="O252" s="754"/>
      <c r="P252" s="754"/>
      <c r="Q252" s="754"/>
      <c r="R252" s="754"/>
      <c r="S252" s="754"/>
      <c r="T252" s="754"/>
      <c r="U252" s="754"/>
      <c r="V252" s="754"/>
      <c r="W252" s="754"/>
      <c r="X252" s="754"/>
      <c r="Y252" s="754"/>
      <c r="Z252" s="754"/>
      <c r="AA252" s="754"/>
      <c r="AB252" s="754"/>
    </row>
    <row r="253" spans="7:28" s="745" customFormat="1" ht="12.75">
      <c r="G253" s="754"/>
      <c r="H253" s="754"/>
      <c r="I253" s="754"/>
      <c r="J253" s="754"/>
      <c r="K253" s="754"/>
      <c r="L253" s="754"/>
      <c r="M253" s="754"/>
      <c r="N253" s="754"/>
      <c r="O253" s="754"/>
      <c r="P253" s="754"/>
      <c r="Q253" s="754"/>
      <c r="R253" s="754"/>
      <c r="S253" s="754"/>
      <c r="T253" s="754"/>
      <c r="U253" s="754"/>
      <c r="V253" s="754"/>
      <c r="W253" s="754"/>
      <c r="X253" s="754"/>
      <c r="Y253" s="754"/>
      <c r="Z253" s="754"/>
      <c r="AA253" s="754"/>
      <c r="AB253" s="754"/>
    </row>
    <row r="254" spans="7:28" s="745" customFormat="1" ht="12.75">
      <c r="G254" s="754"/>
      <c r="H254" s="754"/>
      <c r="I254" s="754"/>
      <c r="J254" s="754"/>
      <c r="K254" s="754"/>
      <c r="L254" s="754"/>
      <c r="M254" s="754"/>
      <c r="N254" s="754"/>
      <c r="O254" s="754"/>
      <c r="P254" s="754"/>
      <c r="Q254" s="754"/>
      <c r="R254" s="754"/>
      <c r="S254" s="754"/>
      <c r="T254" s="754"/>
      <c r="U254" s="754"/>
      <c r="V254" s="754"/>
      <c r="W254" s="754"/>
      <c r="X254" s="754"/>
      <c r="Y254" s="754"/>
      <c r="Z254" s="754"/>
      <c r="AA254" s="754"/>
      <c r="AB254" s="754"/>
    </row>
    <row r="255" spans="7:28" s="745" customFormat="1" ht="12.75">
      <c r="G255" s="754"/>
      <c r="H255" s="754"/>
      <c r="I255" s="754"/>
      <c r="J255" s="754"/>
      <c r="K255" s="754"/>
      <c r="L255" s="754"/>
      <c r="M255" s="754"/>
      <c r="N255" s="754"/>
      <c r="O255" s="754"/>
      <c r="P255" s="754"/>
      <c r="Q255" s="754"/>
      <c r="R255" s="754"/>
      <c r="S255" s="754"/>
      <c r="T255" s="754"/>
      <c r="U255" s="754"/>
      <c r="V255" s="754"/>
      <c r="W255" s="754"/>
      <c r="X255" s="754"/>
      <c r="Y255" s="754"/>
      <c r="Z255" s="754"/>
      <c r="AA255" s="754"/>
      <c r="AB255" s="754"/>
    </row>
  </sheetData>
  <sheetProtection/>
  <mergeCells count="86">
    <mergeCell ref="B202:F202"/>
    <mergeCell ref="A117:A119"/>
    <mergeCell ref="B117:F117"/>
    <mergeCell ref="A74:A76"/>
    <mergeCell ref="B5:F5"/>
    <mergeCell ref="A2:F2"/>
    <mergeCell ref="A3:F3"/>
    <mergeCell ref="B4:F4"/>
    <mergeCell ref="B121:F121"/>
    <mergeCell ref="B74:F74"/>
    <mergeCell ref="A121:A123"/>
    <mergeCell ref="B200:F200"/>
    <mergeCell ref="B201:F201"/>
    <mergeCell ref="B103:F103"/>
    <mergeCell ref="A125:A127"/>
    <mergeCell ref="B125:F125"/>
    <mergeCell ref="A113:A115"/>
    <mergeCell ref="B113:F113"/>
    <mergeCell ref="B146:F146"/>
    <mergeCell ref="B203:F203"/>
    <mergeCell ref="B204:F204"/>
    <mergeCell ref="B205:F205"/>
    <mergeCell ref="B206:F206"/>
    <mergeCell ref="B207:F207"/>
    <mergeCell ref="B208:F208"/>
    <mergeCell ref="B210:F210"/>
    <mergeCell ref="B211:F211"/>
    <mergeCell ref="B212:F212"/>
    <mergeCell ref="B213:F213"/>
    <mergeCell ref="B221:F221"/>
    <mergeCell ref="B214:F214"/>
    <mergeCell ref="B215:F215"/>
    <mergeCell ref="B216:F216"/>
    <mergeCell ref="B217:F217"/>
    <mergeCell ref="A5:A31"/>
    <mergeCell ref="B33:F33"/>
    <mergeCell ref="A1:F1"/>
    <mergeCell ref="P1:S1"/>
    <mergeCell ref="T1:W1"/>
    <mergeCell ref="X1:AA1"/>
    <mergeCell ref="A34:A42"/>
    <mergeCell ref="B44:F44"/>
    <mergeCell ref="A45:A50"/>
    <mergeCell ref="B45:F45"/>
    <mergeCell ref="B53:F53"/>
    <mergeCell ref="A54:A72"/>
    <mergeCell ref="B54:F54"/>
    <mergeCell ref="D65:D72"/>
    <mergeCell ref="A78:A80"/>
    <mergeCell ref="B78:F78"/>
    <mergeCell ref="B98:F98"/>
    <mergeCell ref="A103:A105"/>
    <mergeCell ref="A107:A111"/>
    <mergeCell ref="B107:F107"/>
    <mergeCell ref="A99:A101"/>
    <mergeCell ref="B99:F99"/>
    <mergeCell ref="B225:F225"/>
    <mergeCell ref="B218:F218"/>
    <mergeCell ref="B147:F147"/>
    <mergeCell ref="A183:A185"/>
    <mergeCell ref="B183:F183"/>
    <mergeCell ref="A197:F198"/>
    <mergeCell ref="A147:A181"/>
    <mergeCell ref="B219:F219"/>
    <mergeCell ref="B220:F220"/>
    <mergeCell ref="B209:F209"/>
    <mergeCell ref="B230:F230"/>
    <mergeCell ref="B231:F231"/>
    <mergeCell ref="B232:F232"/>
    <mergeCell ref="B233:F233"/>
    <mergeCell ref="A199:F199"/>
    <mergeCell ref="B227:F227"/>
    <mergeCell ref="B226:F226"/>
    <mergeCell ref="B222:F222"/>
    <mergeCell ref="B223:F223"/>
    <mergeCell ref="B224:F224"/>
    <mergeCell ref="AB1:AB2"/>
    <mergeCell ref="P197:S197"/>
    <mergeCell ref="T197:W197"/>
    <mergeCell ref="X197:AA197"/>
    <mergeCell ref="AB197:AB198"/>
    <mergeCell ref="A238:AB238"/>
    <mergeCell ref="B234:F234"/>
    <mergeCell ref="B235:F235"/>
    <mergeCell ref="B228:F228"/>
    <mergeCell ref="B229:F229"/>
  </mergeCells>
  <printOptions horizontalCentered="1"/>
  <pageMargins left="0.15748031496062992" right="0.15748031496062992" top="0.984251968503937" bottom="0.984251968503937" header="0.5118110236220472" footer="0.5118110236220472"/>
  <pageSetup horizontalDpi="600" verticalDpi="600" orientation="landscape" paperSize="9" scale="55" r:id="rId1"/>
  <headerFooter alignWithMargins="0">
    <oddFooter>&amp;CSayfa &amp;P / &amp;N</oddFooter>
  </headerFooter>
</worksheet>
</file>

<file path=xl/worksheets/sheet9.xml><?xml version="1.0" encoding="utf-8"?>
<worksheet xmlns="http://schemas.openxmlformats.org/spreadsheetml/2006/main" xmlns:r="http://schemas.openxmlformats.org/officeDocument/2006/relationships">
  <dimension ref="A2:AK19"/>
  <sheetViews>
    <sheetView zoomScalePageLayoutView="0" workbookViewId="0" topLeftCell="A1">
      <selection activeCell="E6" sqref="E6"/>
    </sheetView>
  </sheetViews>
  <sheetFormatPr defaultColWidth="9.140625" defaultRowHeight="12.75" customHeight="1"/>
  <cols>
    <col min="1" max="1" width="35.00390625" style="152" customWidth="1"/>
    <col min="2" max="2" width="9.00390625" style="152" customWidth="1"/>
    <col min="3" max="3" width="13.00390625" style="152" customWidth="1"/>
    <col min="4" max="4" width="15.8515625" style="152" customWidth="1"/>
    <col min="5" max="10" width="13.00390625" style="152" customWidth="1"/>
    <col min="11" max="16384" width="9.140625" style="152" customWidth="1"/>
  </cols>
  <sheetData>
    <row r="2" spans="1:10" s="206" customFormat="1" ht="22.5" customHeight="1">
      <c r="A2" s="1336" t="s">
        <v>635</v>
      </c>
      <c r="B2" s="1337"/>
      <c r="C2" s="1337"/>
      <c r="D2" s="1337"/>
      <c r="E2" s="1337"/>
      <c r="F2" s="1337"/>
      <c r="G2" s="1337"/>
      <c r="H2" s="1337"/>
      <c r="I2" s="1337"/>
      <c r="J2" s="1337"/>
    </row>
    <row r="4" spans="1:37" s="115" customFormat="1" ht="21.75" customHeight="1" thickBot="1">
      <c r="A4" s="154" t="s">
        <v>391</v>
      </c>
      <c r="B4" s="154"/>
      <c r="C4" s="155"/>
      <c r="D4" s="154"/>
      <c r="E4" s="155"/>
      <c r="F4" s="156"/>
      <c r="G4" s="156"/>
      <c r="H4" s="1338" t="s">
        <v>637</v>
      </c>
      <c r="I4" s="1339"/>
      <c r="J4" s="1339"/>
      <c r="K4" s="158"/>
      <c r="L4" s="156"/>
      <c r="M4" s="156"/>
      <c r="N4" s="158"/>
      <c r="O4" s="158"/>
      <c r="P4" s="158"/>
      <c r="Q4" s="156"/>
      <c r="R4" s="156"/>
      <c r="S4" s="158"/>
      <c r="T4" s="158"/>
      <c r="U4" s="154"/>
      <c r="V4" s="154"/>
      <c r="W4" s="154"/>
      <c r="X4" s="154"/>
      <c r="Y4" s="154"/>
      <c r="Z4" s="154"/>
      <c r="AA4" s="154"/>
      <c r="AB4" s="154"/>
      <c r="AC4" s="154"/>
      <c r="AD4" s="154"/>
      <c r="AE4" s="154"/>
      <c r="AF4" s="154"/>
      <c r="AG4" s="154"/>
      <c r="AH4" s="154"/>
      <c r="AI4" s="154"/>
      <c r="AJ4" s="154"/>
      <c r="AK4" s="154"/>
    </row>
    <row r="5" spans="1:10" ht="40.5" customHeight="1" thickBot="1">
      <c r="A5" s="1340" t="s">
        <v>155</v>
      </c>
      <c r="B5" s="1340" t="s">
        <v>151</v>
      </c>
      <c r="C5" s="1340" t="s">
        <v>482</v>
      </c>
      <c r="D5" s="1340" t="s">
        <v>636</v>
      </c>
      <c r="E5" s="1341" t="s">
        <v>639</v>
      </c>
      <c r="F5" s="1342"/>
      <c r="G5" s="1342"/>
      <c r="H5" s="1343"/>
      <c r="I5" s="1340" t="s">
        <v>590</v>
      </c>
      <c r="J5" s="1340" t="s">
        <v>638</v>
      </c>
    </row>
    <row r="6" spans="1:10" ht="40.5" customHeight="1" thickBot="1">
      <c r="A6" s="1111"/>
      <c r="B6" s="1111"/>
      <c r="C6" s="1111"/>
      <c r="D6" s="1115"/>
      <c r="E6" s="189" t="s">
        <v>152</v>
      </c>
      <c r="F6" s="189" t="s">
        <v>153</v>
      </c>
      <c r="G6" s="189" t="s">
        <v>154</v>
      </c>
      <c r="H6" s="189" t="s">
        <v>483</v>
      </c>
      <c r="I6" s="1344"/>
      <c r="J6" s="1344"/>
    </row>
    <row r="7" spans="1:10" s="157" customFormat="1" ht="30" customHeight="1">
      <c r="A7" s="193" t="s">
        <v>517</v>
      </c>
      <c r="B7" s="197">
        <v>0</v>
      </c>
      <c r="C7" s="200">
        <v>0</v>
      </c>
      <c r="D7" s="200">
        <v>229597</v>
      </c>
      <c r="E7" s="204">
        <v>0</v>
      </c>
      <c r="F7" s="204">
        <v>0</v>
      </c>
      <c r="G7" s="200">
        <v>0</v>
      </c>
      <c r="H7" s="200">
        <f>SUM(E7:G7)</f>
        <v>0</v>
      </c>
      <c r="I7" s="200">
        <v>0</v>
      </c>
      <c r="J7" s="200">
        <v>0</v>
      </c>
    </row>
    <row r="8" spans="1:10" s="157" customFormat="1" ht="30" customHeight="1">
      <c r="A8" s="194"/>
      <c r="B8" s="198"/>
      <c r="C8" s="201"/>
      <c r="D8" s="201"/>
      <c r="E8" s="201"/>
      <c r="F8" s="201"/>
      <c r="G8" s="201"/>
      <c r="H8" s="201"/>
      <c r="I8" s="201"/>
      <c r="J8" s="201"/>
    </row>
    <row r="9" spans="1:10" s="157" customFormat="1" ht="30" customHeight="1">
      <c r="A9" s="194"/>
      <c r="B9" s="198"/>
      <c r="C9" s="201"/>
      <c r="D9" s="201"/>
      <c r="E9" s="205"/>
      <c r="F9" s="201"/>
      <c r="G9" s="201"/>
      <c r="H9" s="201"/>
      <c r="I9" s="201"/>
      <c r="J9" s="201"/>
    </row>
    <row r="10" spans="1:10" s="157" customFormat="1" ht="30" customHeight="1">
      <c r="A10" s="194"/>
      <c r="B10" s="198"/>
      <c r="C10" s="202"/>
      <c r="D10" s="202"/>
      <c r="E10" s="202"/>
      <c r="F10" s="202"/>
      <c r="G10" s="202"/>
      <c r="H10" s="202"/>
      <c r="I10" s="202"/>
      <c r="J10" s="202"/>
    </row>
    <row r="11" spans="1:10" s="157" customFormat="1" ht="30" customHeight="1">
      <c r="A11" s="194"/>
      <c r="B11" s="198"/>
      <c r="C11" s="202"/>
      <c r="D11" s="202"/>
      <c r="E11" s="202"/>
      <c r="F11" s="202"/>
      <c r="G11" s="202"/>
      <c r="H11" s="202"/>
      <c r="I11" s="202"/>
      <c r="J11" s="202"/>
    </row>
    <row r="12" spans="1:10" s="157" customFormat="1" ht="30" customHeight="1">
      <c r="A12" s="194"/>
      <c r="B12" s="198"/>
      <c r="C12" s="202"/>
      <c r="D12" s="202"/>
      <c r="E12" s="202"/>
      <c r="F12" s="202"/>
      <c r="G12" s="202"/>
      <c r="H12" s="202"/>
      <c r="I12" s="202"/>
      <c r="J12" s="202"/>
    </row>
    <row r="13" spans="1:10" s="157" customFormat="1" ht="30" customHeight="1">
      <c r="A13" s="194"/>
      <c r="B13" s="198"/>
      <c r="C13" s="202"/>
      <c r="D13" s="202"/>
      <c r="E13" s="202"/>
      <c r="F13" s="202"/>
      <c r="G13" s="202"/>
      <c r="H13" s="202"/>
      <c r="I13" s="202"/>
      <c r="J13" s="202"/>
    </row>
    <row r="14" spans="1:10" s="157" customFormat="1" ht="30" customHeight="1">
      <c r="A14" s="195"/>
      <c r="B14" s="198"/>
      <c r="C14" s="202"/>
      <c r="D14" s="202"/>
      <c r="E14" s="202"/>
      <c r="F14" s="202"/>
      <c r="G14" s="202"/>
      <c r="H14" s="202"/>
      <c r="I14" s="202"/>
      <c r="J14" s="202"/>
    </row>
    <row r="15" spans="1:10" s="157" customFormat="1" ht="30" customHeight="1" thickBot="1">
      <c r="A15" s="196"/>
      <c r="B15" s="199"/>
      <c r="C15" s="203"/>
      <c r="D15" s="203"/>
      <c r="E15" s="203"/>
      <c r="F15" s="203"/>
      <c r="G15" s="203"/>
      <c r="H15" s="203"/>
      <c r="I15" s="203"/>
      <c r="J15" s="203"/>
    </row>
    <row r="16" spans="1:10" ht="30" customHeight="1" thickBot="1">
      <c r="A16" s="192" t="s">
        <v>483</v>
      </c>
      <c r="B16" s="191">
        <f>SUM(B7:B15)</f>
        <v>0</v>
      </c>
      <c r="C16" s="207">
        <f aca="true" t="shared" si="0" ref="C16:J16">SUM(C7:C15)</f>
        <v>0</v>
      </c>
      <c r="D16" s="207">
        <f t="shared" si="0"/>
        <v>229597</v>
      </c>
      <c r="E16" s="207">
        <f t="shared" si="0"/>
        <v>0</v>
      </c>
      <c r="F16" s="207">
        <f t="shared" si="0"/>
        <v>0</v>
      </c>
      <c r="G16" s="207">
        <f t="shared" si="0"/>
        <v>0</v>
      </c>
      <c r="H16" s="207">
        <f t="shared" si="0"/>
        <v>0</v>
      </c>
      <c r="I16" s="207">
        <f t="shared" si="0"/>
        <v>0</v>
      </c>
      <c r="J16" s="207">
        <f t="shared" si="0"/>
        <v>0</v>
      </c>
    </row>
    <row r="18" spans="1:8" ht="12.75" customHeight="1">
      <c r="A18" s="6"/>
      <c r="B18" s="123"/>
      <c r="C18" s="123"/>
      <c r="D18" s="123"/>
      <c r="E18" s="123"/>
      <c r="F18" s="123"/>
      <c r="G18" s="123"/>
      <c r="H18" s="123"/>
    </row>
    <row r="19" ht="12.75" customHeight="1">
      <c r="A19" s="157"/>
    </row>
  </sheetData>
  <sheetProtection/>
  <mergeCells count="9">
    <mergeCell ref="A2:J2"/>
    <mergeCell ref="H4:J4"/>
    <mergeCell ref="A5:A6"/>
    <mergeCell ref="B5:B6"/>
    <mergeCell ref="C5:C6"/>
    <mergeCell ref="D5:D6"/>
    <mergeCell ref="E5:H5"/>
    <mergeCell ref="I5:I6"/>
    <mergeCell ref="J5:J6"/>
  </mergeCells>
  <printOptions horizontalCentered="1"/>
  <pageMargins left="0" right="0.3937007874015748" top="0.7874015748031497" bottom="0.7874015748031497" header="0" footer="0"/>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useR</cp:lastModifiedBy>
  <cp:lastPrinted>2012-05-17T07:14:51Z</cp:lastPrinted>
  <dcterms:created xsi:type="dcterms:W3CDTF">2000-07-06T05:43:41Z</dcterms:created>
  <dcterms:modified xsi:type="dcterms:W3CDTF">2014-05-20T07:53:07Z</dcterms:modified>
  <cp:category/>
  <cp:version/>
  <cp:contentType/>
  <cp:contentStatus/>
</cp:coreProperties>
</file>